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<sst xmlns="http://schemas.openxmlformats.org/spreadsheetml/2006/main" count="139" uniqueCount="85">
  <si>
    <t>РАСХОДЫ</t>
  </si>
  <si>
    <t>Код раздела и подраздела БК РФ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</si>
  <si>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</si>
  <si>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</si>
  <si>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</si>
  <si>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</si>
  <si>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</si>
  <si>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</si>
  <si>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</si>
  <si>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</si>
  <si>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</si>
  <si>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</si>
  <si>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</si>
  <si>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</si>
  <si>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</si>
  <si>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</si>
  <si>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</si>
  <si>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</si>
  <si>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</si>
  <si>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</si>
  <si>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</si>
  <si>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</si>
  <si>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</si>
  <si>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</si>
  <si>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</si>
  <si>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</si>
  <si>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</si>
  <si>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</si>
  <si>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</si>
  <si>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ДеФИЦИТ</t>
  </si>
  <si>
    <t>0501</t>
  </si>
  <si>
    <t>Жилищное хозяйство</t>
  </si>
  <si>
    <t>0310</t>
  </si>
  <si>
    <t>Обеспечение пожарной безопасности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</si>
  <si>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</si>
  <si>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</si>
  <si>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</si>
  <si>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</si>
  <si>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</si>
  <si>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</si>
  <si>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</si>
  <si>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</si>
  <si>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</si>
  <si>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Культура и кинематография</t>
  </si>
  <si>
    <t>1100</t>
  </si>
  <si>
    <t>0106</t>
  </si>
  <si>
    <t>0402</t>
  </si>
  <si>
    <t>Топливно-энергетический комплекс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</si>
  <si>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</si>
  <si>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</si>
  <si>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</si>
  <si>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</si>
  <si>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</si>
  <si>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</si>
  <si>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</si>
  <si>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</si>
  <si>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Защита населения и территории от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</si>
  <si>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</si>
  <si>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</si>
  <si>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</si>
  <si>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</si>
  <si>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 xml:space="preserve">2013г. </t>
  </si>
  <si>
    <t>2014 г</t>
  </si>
  <si>
    <t>бюджета Туношенского сельского поселения на 2013-2014 г.  по разделам и подразделам  классификации расходов бюджетов Российской Федерации</t>
  </si>
  <si>
    <t>Условно утвержденные расходы</t>
  </si>
  <si>
    <t>Водное хозяйство</t>
  </si>
  <si>
    <t xml:space="preserve">                            Приложение 4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23.12.2011  г.  №87 </t>
  </si>
  <si>
    <t>план</t>
  </si>
  <si>
    <t>факт</t>
  </si>
  <si>
    <t>% выполнен.</t>
  </si>
  <si>
    <t>1001</t>
  </si>
  <si>
    <t>0409</t>
  </si>
  <si>
    <t>Дорожное хозяйство(дорожные фонды)</t>
  </si>
  <si>
    <t>0804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</si>
  <si>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</si>
  <si>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</si>
  <si>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</si>
  <si>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</si>
  <si>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Пенсионное обеспечение</t>
  </si>
  <si>
    <t>Культура, кинематография</t>
  </si>
  <si>
    <t>Другие вопросы в области культуры, кинематографии</t>
  </si>
  <si>
    <t>0107</t>
  </si>
  <si>
    <t>Обеспечение проведения выборов и референдумов</t>
  </si>
  <si>
    <t>Приложение 2                                                  к решению Муниципального Совета Туношенского СП от 0000.2021 № 0</t>
  </si>
  <si>
    <t>бюджета Туношенского сельского поселения за 2020 год  по разделам и подразделам 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</si>
</sst>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  <numFmt numFmtId="178" formatCode="0.0%"/>
    <numFmt numFmtId="179" formatCode="#,##0.00;[Red]\-#,##0.00;0.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center" wrapText="1"/>
    </xf>
    <xf numFmtId="3" fontId="6" fillId="0" borderId="13" xfId="53" applyNumberFormat="1" applyFont="1" applyFill="1" applyBorder="1" applyAlignment="1" applyProtection="1">
      <alignment/>
      <protection hidden="1"/>
    </xf>
    <xf numFmtId="3" fontId="6" fillId="0" borderId="14" xfId="53" applyNumberFormat="1" applyFont="1" applyFill="1" applyBorder="1" applyAlignment="1" applyProtection="1">
      <alignment/>
      <protection hidden="1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1">
      <selection activeCell="F30" sqref="F30"/>
    </sheetView>
  </sheetViews>
  <sheetFormatPr defaultColWidth="9.00390625" defaultRowHeight="12.75"/>
  <cols>
    <col min="1" max="1" width="10.875" style="7" customWidth="1"/>
    <col min="2" max="2" width="9.125" style="7" customWidth="1"/>
    <col min="3" max="3" width="14.625" style="7" customWidth="1"/>
    <col min="4" max="4" width="8.125" style="7" customWidth="1"/>
    <col min="5" max="5" width="9.625" style="47" customWidth="1"/>
    <col min="6" max="6" width="10.25390625" style="47" customWidth="1"/>
    <col min="7" max="7" width="11.25390625" style="8" customWidth="1"/>
    <col min="8" max="8" width="0.12890625" style="7" hidden="1" customWidth="1"/>
    <col min="9" max="9" width="3.875" style="7" hidden="1" customWidth="1"/>
    <col min="10" max="10" width="4.375" style="7" hidden="1" customWidth="1"/>
    <col min="11" max="11" width="0.2421875" style="7" hidden="1" customWidth="1"/>
    <col min="12" max="12" width="9.125" style="7" hidden="1" customWidth="1"/>
    <col min="13" max="13" width="2.125" style="7" customWidth="1"/>
    <col min="14" max="15" width="9.125" style="7" hidden="1" customWidth="1"/>
    <col min="16" max="16384" width="9.125" style="7" customWidth="1"/>
  </cols>
  <sheetData>
    <row r="1" ht="3.75" customHeight="1">
      <c r="H1" s="80"/>
    </row>
    <row r="2" spans="5:8" ht="11.25">
      <c r="E2" s="84" t="s">
        <v>83</v>
      </c>
      <c r="F2" s="84"/>
      <c r="G2" s="84"/>
      <c r="H2" s="80"/>
    </row>
    <row r="3" spans="5:8" ht="11.25">
      <c r="E3" s="84"/>
      <c r="F3" s="84"/>
      <c r="G3" s="84"/>
      <c r="H3" s="80"/>
    </row>
    <row r="4" spans="5:8" ht="11.25">
      <c r="E4" s="84"/>
      <c r="F4" s="84"/>
      <c r="G4" s="84"/>
      <c r="H4" s="80"/>
    </row>
    <row r="5" spans="5:8" ht="11.25">
      <c r="E5" s="48"/>
      <c r="F5" s="48"/>
      <c r="G5" s="40"/>
      <c r="H5" s="39"/>
    </row>
    <row r="6" spans="1:10" ht="11.25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1.25">
      <c r="A7" s="82" t="s">
        <v>84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11.2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ht="9.75" customHeight="1">
      <c r="G9" s="8" t="s">
        <v>52</v>
      </c>
    </row>
    <row r="10" ht="3" customHeight="1" hidden="1"/>
    <row r="11" spans="1:7" ht="68.25" customHeight="1">
      <c r="A11" s="9" t="s">
        <v>1</v>
      </c>
      <c r="B11" s="83" t="s">
        <v>2</v>
      </c>
      <c r="C11" s="83"/>
      <c r="D11" s="83"/>
      <c r="E11" s="49" t="s">
        <v>67</v>
      </c>
      <c r="F11" s="50" t="s">
        <v>68</v>
      </c>
      <c r="G11" s="18" t="s">
        <v>69</v>
      </c>
    </row>
    <row r="12" spans="1:11" ht="11.25" customHeight="1">
      <c r="A12" s="41" t="s">
        <v>15</v>
      </c>
      <c r="B12" s="64" t="s">
        <v>3</v>
      </c>
      <c r="C12" s="65"/>
      <c r="D12" s="66"/>
      <c r="E12" s="51">
        <f>E13+E14+E18+E15+E17+E16</f>
        <v>7326919.209999999</v>
      </c>
      <c r="F12" s="51">
        <f>F13+F14+F18+F15+F17+F16</f>
        <v>7047918.64</v>
      </c>
      <c r="G12" s="44">
        <f>F12/E12</f>
        <v>0.9619211619504128</v>
      </c>
      <c r="K12" s="12"/>
    </row>
    <row r="13" spans="1:11" ht="39.75" customHeight="1">
      <c r="A13" s="1" t="s">
        <v>16</v>
      </c>
      <c r="B13" s="70" t="s">
        <v>74</v>
      </c>
      <c r="C13" s="71"/>
      <c r="D13" s="72"/>
      <c r="E13" s="52">
        <v>837150.69</v>
      </c>
      <c r="F13" s="53">
        <v>836972.34</v>
      </c>
      <c r="G13" s="44">
        <f aca="true" t="shared" si="0" ref="G13:G43">F13/E13</f>
        <v>0.9997869559182947</v>
      </c>
      <c r="K13" s="13"/>
    </row>
    <row r="14" spans="1:11" ht="55.5" customHeight="1">
      <c r="A14" s="1" t="s">
        <v>17</v>
      </c>
      <c r="B14" s="76" t="s">
        <v>75</v>
      </c>
      <c r="C14" s="76"/>
      <c r="D14" s="76"/>
      <c r="E14" s="52">
        <v>5403304.52</v>
      </c>
      <c r="F14" s="54">
        <v>5140189.3</v>
      </c>
      <c r="G14" s="44">
        <f t="shared" si="0"/>
        <v>0.9513047582222888</v>
      </c>
      <c r="K14" s="13"/>
    </row>
    <row r="15" spans="1:11" ht="45" customHeight="1">
      <c r="A15" s="1" t="s">
        <v>45</v>
      </c>
      <c r="B15" s="61" t="s">
        <v>48</v>
      </c>
      <c r="C15" s="62"/>
      <c r="D15" s="63"/>
      <c r="E15" s="52">
        <v>162460</v>
      </c>
      <c r="F15" s="54">
        <v>162460</v>
      </c>
      <c r="G15" s="44">
        <f t="shared" si="0"/>
        <v>1</v>
      </c>
      <c r="K15" s="13"/>
    </row>
    <row r="16" spans="1:11" ht="45" customHeight="1">
      <c r="A16" s="1" t="s">
        <v>81</v>
      </c>
      <c r="B16" s="61" t="s">
        <v>82</v>
      </c>
      <c r="C16" s="62"/>
      <c r="D16" s="63"/>
      <c r="E16" s="52">
        <v>0</v>
      </c>
      <c r="F16" s="54">
        <v>0</v>
      </c>
      <c r="G16" s="44"/>
      <c r="K16" s="13"/>
    </row>
    <row r="17" spans="1:11" ht="19.5" customHeight="1">
      <c r="A17" s="1" t="s">
        <v>53</v>
      </c>
      <c r="B17" s="67" t="s">
        <v>54</v>
      </c>
      <c r="C17" s="68"/>
      <c r="D17" s="69"/>
      <c r="E17" s="52">
        <v>15002</v>
      </c>
      <c r="F17" s="53">
        <v>0</v>
      </c>
      <c r="G17" s="44">
        <f t="shared" si="0"/>
        <v>0</v>
      </c>
      <c r="K17" s="13"/>
    </row>
    <row r="18" spans="1:11" ht="19.5" customHeight="1">
      <c r="A18" s="1" t="s">
        <v>51</v>
      </c>
      <c r="B18" s="67" t="s">
        <v>49</v>
      </c>
      <c r="C18" s="68"/>
      <c r="D18" s="69"/>
      <c r="E18" s="52">
        <v>909002</v>
      </c>
      <c r="F18" s="53">
        <v>908297</v>
      </c>
      <c r="G18" s="44">
        <f t="shared" si="0"/>
        <v>0.9992244241486817</v>
      </c>
      <c r="K18" s="13"/>
    </row>
    <row r="19" spans="1:11" ht="11.25" customHeight="1">
      <c r="A19" s="41" t="s">
        <v>18</v>
      </c>
      <c r="B19" s="64" t="s">
        <v>6</v>
      </c>
      <c r="C19" s="65"/>
      <c r="D19" s="66"/>
      <c r="E19" s="55">
        <f>E20</f>
        <v>233531</v>
      </c>
      <c r="F19" s="55">
        <f>F20</f>
        <v>233531</v>
      </c>
      <c r="G19" s="44">
        <f t="shared" si="0"/>
        <v>1</v>
      </c>
      <c r="K19" s="12"/>
    </row>
    <row r="20" spans="1:11" ht="20.25" customHeight="1">
      <c r="A20" s="1" t="s">
        <v>19</v>
      </c>
      <c r="B20" s="67" t="s">
        <v>50</v>
      </c>
      <c r="C20" s="68"/>
      <c r="D20" s="69"/>
      <c r="E20" s="54">
        <v>233531</v>
      </c>
      <c r="F20" s="54">
        <v>233531</v>
      </c>
      <c r="G20" s="44">
        <f t="shared" si="0"/>
        <v>1</v>
      </c>
      <c r="K20" s="13"/>
    </row>
    <row r="21" spans="1:11" ht="26.25" customHeight="1">
      <c r="A21" s="41" t="s">
        <v>20</v>
      </c>
      <c r="B21" s="64" t="s">
        <v>7</v>
      </c>
      <c r="C21" s="65"/>
      <c r="D21" s="66"/>
      <c r="E21" s="55">
        <f>E22+E23+E24</f>
        <v>667092</v>
      </c>
      <c r="F21" s="55">
        <f>F22+F23+F24</f>
        <v>666312</v>
      </c>
      <c r="G21" s="44">
        <f t="shared" si="0"/>
        <v>0.9988307459840622</v>
      </c>
      <c r="K21" s="12"/>
    </row>
    <row r="22" spans="1:11" ht="36" customHeight="1">
      <c r="A22" s="1" t="s">
        <v>55</v>
      </c>
      <c r="B22" s="67" t="s">
        <v>76</v>
      </c>
      <c r="C22" s="68"/>
      <c r="D22" s="69"/>
      <c r="E22" s="54">
        <v>632092</v>
      </c>
      <c r="F22" s="54">
        <v>631312</v>
      </c>
      <c r="G22" s="44">
        <f t="shared" si="0"/>
        <v>0.9987660024173696</v>
      </c>
      <c r="K22" s="13"/>
    </row>
    <row r="23" spans="1:11" ht="24" customHeight="1">
      <c r="A23" s="1" t="s">
        <v>32</v>
      </c>
      <c r="B23" s="67" t="s">
        <v>33</v>
      </c>
      <c r="C23" s="68"/>
      <c r="D23" s="69"/>
      <c r="E23" s="54">
        <v>0</v>
      </c>
      <c r="F23" s="54">
        <v>0</v>
      </c>
      <c r="G23" s="44"/>
      <c r="K23" s="13"/>
    </row>
    <row r="24" spans="1:11" ht="24" customHeight="1">
      <c r="A24" s="1" t="s">
        <v>57</v>
      </c>
      <c r="B24" s="67" t="s">
        <v>58</v>
      </c>
      <c r="C24" s="68"/>
      <c r="D24" s="69"/>
      <c r="E24" s="54">
        <v>35000</v>
      </c>
      <c r="F24" s="54">
        <v>35000</v>
      </c>
      <c r="G24" s="44">
        <f>F24/E24</f>
        <v>1</v>
      </c>
      <c r="K24" s="13"/>
    </row>
    <row r="25" spans="1:11" ht="12.75" customHeight="1">
      <c r="A25" s="41" t="s">
        <v>34</v>
      </c>
      <c r="B25" s="73" t="s">
        <v>35</v>
      </c>
      <c r="C25" s="74"/>
      <c r="D25" s="75"/>
      <c r="E25" s="55">
        <f>E27+E26</f>
        <v>9088412.8</v>
      </c>
      <c r="F25" s="55">
        <f>F27+F26</f>
        <v>8801463.22</v>
      </c>
      <c r="G25" s="44">
        <f t="shared" si="0"/>
        <v>0.9684268764728644</v>
      </c>
      <c r="K25" s="13"/>
    </row>
    <row r="26" spans="1:11" ht="12.75" customHeight="1">
      <c r="A26" s="1" t="s">
        <v>36</v>
      </c>
      <c r="B26" s="61" t="s">
        <v>65</v>
      </c>
      <c r="C26" s="62"/>
      <c r="D26" s="63"/>
      <c r="E26" s="53">
        <v>9950</v>
      </c>
      <c r="F26" s="53">
        <v>9950</v>
      </c>
      <c r="G26" s="44">
        <f t="shared" si="0"/>
        <v>1</v>
      </c>
      <c r="K26" s="13"/>
    </row>
    <row r="27" spans="1:11" ht="12.75" customHeight="1">
      <c r="A27" s="1" t="s">
        <v>71</v>
      </c>
      <c r="B27" s="61" t="s">
        <v>72</v>
      </c>
      <c r="C27" s="62"/>
      <c r="D27" s="63"/>
      <c r="E27" s="53">
        <v>9078462.8</v>
      </c>
      <c r="F27" s="53">
        <f>7590603.69+1200909.53</f>
        <v>8791513.22</v>
      </c>
      <c r="G27" s="44">
        <f t="shared" si="0"/>
        <v>0.9683922723128854</v>
      </c>
      <c r="K27" s="13"/>
    </row>
    <row r="28" spans="1:11" ht="11.25" customHeight="1">
      <c r="A28" s="41" t="s">
        <v>21</v>
      </c>
      <c r="B28" s="73" t="s">
        <v>8</v>
      </c>
      <c r="C28" s="74"/>
      <c r="D28" s="75"/>
      <c r="E28" s="55">
        <f>E31+E32+E30+E29</f>
        <v>25204653.4</v>
      </c>
      <c r="F28" s="55">
        <f>F31+F32+F30+F29</f>
        <v>24947011.54</v>
      </c>
      <c r="G28" s="44">
        <f t="shared" si="0"/>
        <v>0.989778004247422</v>
      </c>
      <c r="K28" s="12"/>
    </row>
    <row r="29" spans="1:11" ht="11.25" customHeight="1">
      <c r="A29" s="1" t="s">
        <v>30</v>
      </c>
      <c r="B29" s="61" t="s">
        <v>31</v>
      </c>
      <c r="C29" s="62"/>
      <c r="D29" s="63"/>
      <c r="E29" s="53">
        <v>1864033.75</v>
      </c>
      <c r="F29" s="53">
        <v>1864033.7</v>
      </c>
      <c r="G29" s="44">
        <f t="shared" si="0"/>
        <v>0.9999999731764513</v>
      </c>
      <c r="K29" s="12"/>
    </row>
    <row r="30" spans="1:11" ht="11.25" customHeight="1">
      <c r="A30" s="1" t="s">
        <v>39</v>
      </c>
      <c r="B30" s="61" t="s">
        <v>40</v>
      </c>
      <c r="C30" s="62"/>
      <c r="D30" s="63"/>
      <c r="E30" s="53">
        <f>61043.6+1169764.42</f>
        <v>1230808.02</v>
      </c>
      <c r="F30" s="53">
        <f>61043.6+1135281.42</f>
        <v>1196325.02</v>
      </c>
      <c r="G30" s="44">
        <f t="shared" si="0"/>
        <v>0.9719834454767365</v>
      </c>
      <c r="K30" s="12"/>
    </row>
    <row r="31" spans="1:11" ht="11.25" customHeight="1">
      <c r="A31" s="1" t="s">
        <v>22</v>
      </c>
      <c r="B31" s="70" t="s">
        <v>12</v>
      </c>
      <c r="C31" s="71"/>
      <c r="D31" s="72"/>
      <c r="E31" s="53">
        <f>1875424.76+13364973.67</f>
        <v>15240398.43</v>
      </c>
      <c r="F31" s="53">
        <f>1875424.76+6575707.21+6575036.72</f>
        <v>15026168.690000001</v>
      </c>
      <c r="G31" s="44">
        <f t="shared" si="0"/>
        <v>0.985943297940407</v>
      </c>
      <c r="K31" s="13"/>
    </row>
    <row r="32" spans="1:11" ht="21" customHeight="1">
      <c r="A32" s="1" t="s">
        <v>27</v>
      </c>
      <c r="B32" s="67" t="s">
        <v>28</v>
      </c>
      <c r="C32" s="68"/>
      <c r="D32" s="69"/>
      <c r="E32" s="53">
        <v>6869413.2</v>
      </c>
      <c r="F32" s="53">
        <v>6860484.13</v>
      </c>
      <c r="G32" s="44">
        <f t="shared" si="0"/>
        <v>0.9987001699067978</v>
      </c>
      <c r="K32" s="13"/>
    </row>
    <row r="33" spans="1:11" ht="11.25" customHeight="1">
      <c r="A33" s="41" t="s">
        <v>23</v>
      </c>
      <c r="B33" s="64" t="s">
        <v>9</v>
      </c>
      <c r="C33" s="65"/>
      <c r="D33" s="66"/>
      <c r="E33" s="55">
        <f>E34</f>
        <v>0</v>
      </c>
      <c r="F33" s="55">
        <f>F34</f>
        <v>0</v>
      </c>
      <c r="G33" s="44"/>
      <c r="K33" s="12"/>
    </row>
    <row r="34" spans="1:11" ht="19.5" customHeight="1">
      <c r="A34" s="1" t="s">
        <v>24</v>
      </c>
      <c r="B34" s="67" t="s">
        <v>77</v>
      </c>
      <c r="C34" s="68"/>
      <c r="D34" s="69"/>
      <c r="E34" s="54">
        <v>0</v>
      </c>
      <c r="F34" s="54">
        <v>0</v>
      </c>
      <c r="G34" s="44"/>
      <c r="K34" s="13"/>
    </row>
    <row r="35" spans="1:11" ht="12.75" customHeight="1">
      <c r="A35" s="41" t="s">
        <v>25</v>
      </c>
      <c r="B35" s="64" t="s">
        <v>79</v>
      </c>
      <c r="C35" s="65"/>
      <c r="D35" s="66"/>
      <c r="E35" s="55">
        <f>E36+E37</f>
        <v>4987547</v>
      </c>
      <c r="F35" s="55">
        <f>F36+F37</f>
        <v>4987545.32</v>
      </c>
      <c r="G35" s="44">
        <f t="shared" si="0"/>
        <v>0.999999663161069</v>
      </c>
      <c r="K35" s="12"/>
    </row>
    <row r="36" spans="1:11" ht="11.25" customHeight="1">
      <c r="A36" s="1" t="s">
        <v>26</v>
      </c>
      <c r="B36" s="76" t="s">
        <v>11</v>
      </c>
      <c r="C36" s="76"/>
      <c r="D36" s="76"/>
      <c r="E36" s="54">
        <v>2137111</v>
      </c>
      <c r="F36" s="56">
        <v>2137111</v>
      </c>
      <c r="G36" s="44">
        <f t="shared" si="0"/>
        <v>1</v>
      </c>
      <c r="K36" s="13"/>
    </row>
    <row r="37" spans="1:11" ht="20.25" customHeight="1">
      <c r="A37" s="20" t="s">
        <v>73</v>
      </c>
      <c r="B37" s="76" t="s">
        <v>80</v>
      </c>
      <c r="C37" s="76"/>
      <c r="D37" s="76"/>
      <c r="E37" s="53">
        <v>2850436</v>
      </c>
      <c r="F37" s="57">
        <v>2850434.32</v>
      </c>
      <c r="G37" s="44">
        <f t="shared" si="0"/>
        <v>0.9999994106164811</v>
      </c>
      <c r="K37" s="13"/>
    </row>
    <row r="38" spans="1:11" ht="11.25" customHeight="1">
      <c r="A38" s="42" t="s">
        <v>37</v>
      </c>
      <c r="B38" s="73" t="s">
        <v>38</v>
      </c>
      <c r="C38" s="74"/>
      <c r="D38" s="75"/>
      <c r="E38" s="55">
        <f>E39+E40</f>
        <v>783795</v>
      </c>
      <c r="F38" s="55">
        <f>F39+F40</f>
        <v>705811.22</v>
      </c>
      <c r="G38" s="44">
        <f t="shared" si="0"/>
        <v>0.9005048769129683</v>
      </c>
      <c r="K38" s="13"/>
    </row>
    <row r="39" spans="1:11" ht="15.75" customHeight="1">
      <c r="A39" s="21" t="s">
        <v>70</v>
      </c>
      <c r="B39" s="77" t="s">
        <v>78</v>
      </c>
      <c r="C39" s="77"/>
      <c r="D39" s="77"/>
      <c r="E39" s="53">
        <v>179043</v>
      </c>
      <c r="F39" s="53">
        <v>179043</v>
      </c>
      <c r="G39" s="44">
        <f t="shared" si="0"/>
        <v>1</v>
      </c>
      <c r="K39" s="13"/>
    </row>
    <row r="40" spans="1:11" ht="13.5" customHeight="1">
      <c r="A40" s="21" t="s">
        <v>41</v>
      </c>
      <c r="B40" s="78" t="s">
        <v>42</v>
      </c>
      <c r="C40" s="78"/>
      <c r="D40" s="78"/>
      <c r="E40" s="58">
        <v>604752</v>
      </c>
      <c r="F40" s="58">
        <f>62100+464668.22</f>
        <v>526768.22</v>
      </c>
      <c r="G40" s="45">
        <f t="shared" si="0"/>
        <v>0.871048330555335</v>
      </c>
      <c r="K40" s="13"/>
    </row>
    <row r="41" spans="1:11" ht="20.25" customHeight="1">
      <c r="A41" s="43" t="s">
        <v>44</v>
      </c>
      <c r="B41" s="79" t="s">
        <v>14</v>
      </c>
      <c r="C41" s="79"/>
      <c r="D41" s="79"/>
      <c r="E41" s="55">
        <f>E42</f>
        <v>265043.87</v>
      </c>
      <c r="F41" s="55">
        <f>F42</f>
        <v>265043.87</v>
      </c>
      <c r="G41" s="44">
        <f t="shared" si="0"/>
        <v>1</v>
      </c>
      <c r="K41" s="13"/>
    </row>
    <row r="42" spans="1:11" ht="11.25">
      <c r="A42" s="20" t="s">
        <v>59</v>
      </c>
      <c r="B42" s="76" t="s">
        <v>60</v>
      </c>
      <c r="C42" s="76"/>
      <c r="D42" s="76"/>
      <c r="E42" s="59">
        <v>265043.87</v>
      </c>
      <c r="F42" s="59">
        <v>265043.87</v>
      </c>
      <c r="G42" s="44">
        <f t="shared" si="0"/>
        <v>1</v>
      </c>
      <c r="K42" s="13"/>
    </row>
    <row r="43" spans="1:7" ht="11.25">
      <c r="A43" s="2"/>
      <c r="B43" s="85" t="s">
        <v>13</v>
      </c>
      <c r="C43" s="86"/>
      <c r="D43" s="87"/>
      <c r="E43" s="60">
        <f>E12+E19+E21+E25+E28+E33+E35+E38+E41</f>
        <v>48556994.279999994</v>
      </c>
      <c r="F43" s="60">
        <f>F12+F19+F21+F25+F28+F33+F35+F38+F41</f>
        <v>47654636.809999995</v>
      </c>
      <c r="G43" s="44">
        <f t="shared" si="0"/>
        <v>0.9814165295158793</v>
      </c>
    </row>
    <row r="44" spans="1:7" ht="11.25">
      <c r="A44" s="2"/>
      <c r="B44" s="88" t="s">
        <v>29</v>
      </c>
      <c r="C44" s="89"/>
      <c r="D44" s="90"/>
      <c r="E44" s="60">
        <f>53545236.15-E43</f>
        <v>4988241.870000005</v>
      </c>
      <c r="F44" s="60">
        <f>54045952.12-F43</f>
        <v>6391315.310000002</v>
      </c>
      <c r="G44" s="46"/>
    </row>
  </sheetData>
  <sheetProtection/>
  <mergeCells count="38">
    <mergeCell ref="B43:D43"/>
    <mergeCell ref="B44:D44"/>
    <mergeCell ref="B18:D18"/>
    <mergeCell ref="B12:D12"/>
    <mergeCell ref="B19:D19"/>
    <mergeCell ref="B20:D20"/>
    <mergeCell ref="B13:D13"/>
    <mergeCell ref="B14:D14"/>
    <mergeCell ref="B15:D15"/>
    <mergeCell ref="B17:D17"/>
    <mergeCell ref="H1:H4"/>
    <mergeCell ref="A6:J6"/>
    <mergeCell ref="A7:J8"/>
    <mergeCell ref="B11:D11"/>
    <mergeCell ref="E2:G4"/>
    <mergeCell ref="B36:D36"/>
    <mergeCell ref="B34:D34"/>
    <mergeCell ref="B22:D22"/>
    <mergeCell ref="B35:D35"/>
    <mergeCell ref="B28:D28"/>
    <mergeCell ref="B29:D29"/>
    <mergeCell ref="B30:D30"/>
    <mergeCell ref="B42:D42"/>
    <mergeCell ref="B39:D39"/>
    <mergeCell ref="B40:D40"/>
    <mergeCell ref="B41:D41"/>
    <mergeCell ref="B38:D38"/>
    <mergeCell ref="B37:D37"/>
    <mergeCell ref="B16:D16"/>
    <mergeCell ref="B21:D21"/>
    <mergeCell ref="B23:D23"/>
    <mergeCell ref="B33:D33"/>
    <mergeCell ref="B32:D32"/>
    <mergeCell ref="B24:D24"/>
    <mergeCell ref="B31:D31"/>
    <mergeCell ref="B25:D25"/>
    <mergeCell ref="B26:D26"/>
    <mergeCell ref="B27:D27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1.75390625" style="0" customWidth="1"/>
    <col min="4" max="4" width="14.625" style="0" customWidth="1"/>
    <col min="5" max="5" width="11.875" style="0" customWidth="1"/>
    <col min="6" max="6" width="12.125" style="0" customWidth="1"/>
    <col min="7" max="7" width="11.375" style="0" customWidth="1"/>
    <col min="8" max="8" width="10.875" style="0" customWidth="1"/>
    <col min="9" max="9" width="11.375" style="0" customWidth="1"/>
  </cols>
  <sheetData>
    <row r="1" spans="1:16" ht="12.75">
      <c r="A1" s="7"/>
      <c r="B1" s="7"/>
      <c r="C1" s="7"/>
      <c r="D1" s="7"/>
      <c r="E1" s="98" t="s">
        <v>66</v>
      </c>
      <c r="F1" s="98"/>
      <c r="G1" s="98"/>
      <c r="H1" s="80"/>
      <c r="I1" s="7"/>
      <c r="J1" s="7"/>
      <c r="K1" s="7"/>
      <c r="L1" s="7"/>
      <c r="M1" s="7"/>
      <c r="N1" s="7"/>
      <c r="O1" s="7"/>
      <c r="P1" s="7"/>
    </row>
    <row r="2" spans="1:16" ht="12.75">
      <c r="A2" s="7"/>
      <c r="B2" s="7"/>
      <c r="C2" s="7"/>
      <c r="D2" s="7"/>
      <c r="E2" s="98"/>
      <c r="F2" s="98"/>
      <c r="G2" s="98"/>
      <c r="H2" s="80"/>
      <c r="I2" s="7"/>
      <c r="J2" s="7"/>
      <c r="K2" s="7"/>
      <c r="L2" s="7"/>
      <c r="M2" s="7"/>
      <c r="N2" s="7"/>
      <c r="O2" s="7"/>
      <c r="P2" s="7"/>
    </row>
    <row r="3" spans="1:16" ht="12.75">
      <c r="A3" s="7"/>
      <c r="B3" s="7"/>
      <c r="C3" s="7"/>
      <c r="D3" s="7"/>
      <c r="E3" s="98"/>
      <c r="F3" s="98"/>
      <c r="G3" s="98"/>
      <c r="H3" s="80"/>
      <c r="I3" s="7"/>
      <c r="J3" s="7"/>
      <c r="K3" s="7"/>
      <c r="L3" s="7"/>
      <c r="M3" s="7"/>
      <c r="N3" s="7"/>
      <c r="O3" s="7"/>
      <c r="P3" s="7"/>
    </row>
    <row r="4" spans="1:16" ht="12.75">
      <c r="A4" s="7"/>
      <c r="B4" s="7"/>
      <c r="C4" s="7"/>
      <c r="D4" s="7"/>
      <c r="E4" s="7"/>
      <c r="F4" s="7"/>
      <c r="G4" s="8"/>
      <c r="H4" s="80"/>
      <c r="I4" s="7"/>
      <c r="J4" s="7"/>
      <c r="K4" s="7"/>
      <c r="L4" s="7"/>
      <c r="M4" s="7"/>
      <c r="N4" s="7"/>
      <c r="O4" s="7"/>
      <c r="P4" s="7"/>
    </row>
    <row r="5" spans="1:16" ht="12.75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81" t="s">
        <v>0</v>
      </c>
      <c r="B6" s="81"/>
      <c r="C6" s="81"/>
      <c r="D6" s="81"/>
      <c r="E6" s="81"/>
      <c r="F6" s="81"/>
      <c r="G6" s="81"/>
      <c r="H6" s="24"/>
      <c r="I6" s="24"/>
      <c r="J6" s="24"/>
      <c r="K6" s="7"/>
      <c r="L6" s="7"/>
      <c r="M6" s="7"/>
      <c r="N6" s="7"/>
      <c r="O6" s="7"/>
      <c r="P6" s="7"/>
    </row>
    <row r="7" spans="1:16" ht="12.75" customHeight="1">
      <c r="A7" s="82" t="s">
        <v>63</v>
      </c>
      <c r="B7" s="82"/>
      <c r="C7" s="82"/>
      <c r="D7" s="82"/>
      <c r="E7" s="82"/>
      <c r="F7" s="82"/>
      <c r="G7" s="82"/>
      <c r="H7" s="25"/>
      <c r="I7" s="25"/>
      <c r="J7" s="25"/>
      <c r="K7" s="7"/>
      <c r="L7" s="7"/>
      <c r="M7" s="7"/>
      <c r="N7" s="7"/>
      <c r="O7" s="7"/>
      <c r="P7" s="7"/>
    </row>
    <row r="8" spans="1:16" ht="12.75">
      <c r="A8" s="82"/>
      <c r="B8" s="82"/>
      <c r="C8" s="82"/>
      <c r="D8" s="82"/>
      <c r="E8" s="82"/>
      <c r="F8" s="82"/>
      <c r="G8" s="82"/>
      <c r="H8" s="25"/>
      <c r="I8" s="25"/>
      <c r="J8" s="25"/>
      <c r="K8" s="7"/>
      <c r="L8" s="7"/>
      <c r="M8" s="7"/>
      <c r="N8" s="7"/>
      <c r="O8" s="7"/>
      <c r="P8" s="7"/>
    </row>
    <row r="9" spans="1:16" ht="12.75">
      <c r="A9" s="7"/>
      <c r="B9" s="7"/>
      <c r="C9" s="7"/>
      <c r="D9" s="7"/>
      <c r="E9" s="7"/>
      <c r="F9" s="7"/>
      <c r="G9" s="8" t="s">
        <v>52</v>
      </c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</row>
    <row r="11" spans="1:16" ht="37.5" customHeight="1">
      <c r="A11" s="9" t="s">
        <v>1</v>
      </c>
      <c r="B11" s="83" t="s">
        <v>2</v>
      </c>
      <c r="C11" s="83"/>
      <c r="D11" s="83"/>
      <c r="E11" s="10" t="s">
        <v>61</v>
      </c>
      <c r="F11" s="23" t="s">
        <v>62</v>
      </c>
      <c r="G11" s="26"/>
      <c r="H11" s="27"/>
      <c r="I11" s="27"/>
      <c r="J11" s="7"/>
      <c r="K11" s="7"/>
      <c r="L11" s="7"/>
      <c r="M11" s="7"/>
      <c r="N11" s="7"/>
      <c r="O11" s="7"/>
      <c r="P11" s="7"/>
    </row>
    <row r="12" spans="1:16" ht="12.75">
      <c r="A12" s="11" t="s">
        <v>15</v>
      </c>
      <c r="B12" s="99" t="s">
        <v>3</v>
      </c>
      <c r="C12" s="100"/>
      <c r="D12" s="101"/>
      <c r="E12" s="4">
        <f>E13+E14+E16+E15</f>
        <v>4057000</v>
      </c>
      <c r="F12" s="4">
        <f>F13+F14+F16+F15</f>
        <v>4067800</v>
      </c>
      <c r="G12" s="28"/>
      <c r="H12" s="29"/>
      <c r="I12" s="29"/>
      <c r="J12" s="7"/>
      <c r="K12" s="12"/>
      <c r="L12" s="7"/>
      <c r="M12" s="7"/>
      <c r="N12" s="7"/>
      <c r="O12" s="7"/>
      <c r="P12" s="7"/>
    </row>
    <row r="13" spans="1:16" ht="38.25" customHeight="1">
      <c r="A13" s="1" t="s">
        <v>16</v>
      </c>
      <c r="B13" s="70" t="s">
        <v>4</v>
      </c>
      <c r="C13" s="71"/>
      <c r="D13" s="72"/>
      <c r="E13" s="17">
        <v>747000</v>
      </c>
      <c r="F13" s="16">
        <v>747000</v>
      </c>
      <c r="G13" s="30"/>
      <c r="H13" s="29"/>
      <c r="I13" s="29"/>
      <c r="J13" s="7"/>
      <c r="K13" s="13"/>
      <c r="L13" s="7"/>
      <c r="M13" s="7"/>
      <c r="N13" s="7"/>
      <c r="O13" s="7"/>
      <c r="P13" s="7"/>
    </row>
    <row r="14" spans="1:16" ht="57" customHeight="1">
      <c r="A14" s="1" t="s">
        <v>17</v>
      </c>
      <c r="B14" s="76" t="s">
        <v>5</v>
      </c>
      <c r="C14" s="76"/>
      <c r="D14" s="76"/>
      <c r="E14" s="23">
        <v>3238000</v>
      </c>
      <c r="F14" s="16">
        <v>3238000</v>
      </c>
      <c r="G14" s="30"/>
      <c r="H14" s="29"/>
      <c r="I14" s="29"/>
      <c r="J14" s="7"/>
      <c r="K14" s="13"/>
      <c r="L14" s="7"/>
      <c r="M14" s="7"/>
      <c r="N14" s="7"/>
      <c r="O14" s="7"/>
      <c r="P14" s="7"/>
    </row>
    <row r="15" spans="1:16" ht="16.5" customHeight="1">
      <c r="A15" s="1" t="s">
        <v>53</v>
      </c>
      <c r="B15" s="67" t="s">
        <v>54</v>
      </c>
      <c r="C15" s="68"/>
      <c r="D15" s="69"/>
      <c r="E15" s="3">
        <v>11000</v>
      </c>
      <c r="F15" s="16">
        <v>12650</v>
      </c>
      <c r="G15" s="30"/>
      <c r="H15" s="29"/>
      <c r="I15" s="29"/>
      <c r="J15" s="7"/>
      <c r="K15" s="13"/>
      <c r="L15" s="7"/>
      <c r="M15" s="7"/>
      <c r="N15" s="7"/>
      <c r="O15" s="7"/>
      <c r="P15" s="7"/>
    </row>
    <row r="16" spans="1:16" ht="16.5" customHeight="1">
      <c r="A16" s="1" t="s">
        <v>51</v>
      </c>
      <c r="B16" s="67" t="s">
        <v>49</v>
      </c>
      <c r="C16" s="68"/>
      <c r="D16" s="69"/>
      <c r="E16" s="3">
        <v>61000</v>
      </c>
      <c r="F16" s="16">
        <v>70150</v>
      </c>
      <c r="G16" s="30"/>
      <c r="H16" s="29"/>
      <c r="I16" s="29"/>
      <c r="J16" s="7"/>
      <c r="K16" s="13"/>
      <c r="L16" s="7"/>
      <c r="M16" s="7"/>
      <c r="N16" s="7"/>
      <c r="O16" s="7"/>
      <c r="P16" s="7"/>
    </row>
    <row r="17" spans="1:16" ht="12.75">
      <c r="A17" s="2" t="s">
        <v>18</v>
      </c>
      <c r="B17" s="92" t="s">
        <v>6</v>
      </c>
      <c r="C17" s="93"/>
      <c r="D17" s="94"/>
      <c r="E17" s="6">
        <f>E18</f>
        <v>380000</v>
      </c>
      <c r="F17" s="35">
        <f>F18</f>
        <v>389900</v>
      </c>
      <c r="G17" s="31"/>
      <c r="H17" s="29"/>
      <c r="I17" s="29"/>
      <c r="J17" s="7"/>
      <c r="K17" s="12"/>
      <c r="L17" s="7"/>
      <c r="M17" s="7"/>
      <c r="N17" s="7"/>
      <c r="O17" s="7"/>
      <c r="P17" s="7"/>
    </row>
    <row r="18" spans="1:16" ht="23.25" customHeight="1">
      <c r="A18" s="1" t="s">
        <v>19</v>
      </c>
      <c r="B18" s="67" t="s">
        <v>50</v>
      </c>
      <c r="C18" s="68"/>
      <c r="D18" s="69"/>
      <c r="E18" s="16">
        <v>380000</v>
      </c>
      <c r="F18" s="16">
        <v>389900</v>
      </c>
      <c r="G18" s="30"/>
      <c r="H18" s="29"/>
      <c r="I18" s="29"/>
      <c r="J18" s="7"/>
      <c r="K18" s="13"/>
      <c r="L18" s="7"/>
      <c r="M18" s="7"/>
      <c r="N18" s="7"/>
      <c r="O18" s="7"/>
      <c r="P18" s="7"/>
    </row>
    <row r="19" spans="1:16" ht="20.25" customHeight="1">
      <c r="A19" s="2" t="s">
        <v>20</v>
      </c>
      <c r="B19" s="92" t="s">
        <v>7</v>
      </c>
      <c r="C19" s="93"/>
      <c r="D19" s="94"/>
      <c r="E19" s="6">
        <f>E20+E21+E22</f>
        <v>508000</v>
      </c>
      <c r="F19" s="6">
        <f>F20+F21+F22</f>
        <v>579000</v>
      </c>
      <c r="G19" s="32"/>
      <c r="H19" s="29"/>
      <c r="I19" s="29"/>
      <c r="J19" s="7"/>
      <c r="K19" s="12"/>
      <c r="L19" s="7"/>
      <c r="M19" s="7"/>
      <c r="N19" s="7"/>
      <c r="O19" s="7"/>
      <c r="P19" s="7"/>
    </row>
    <row r="20" spans="1:16" ht="36" customHeight="1">
      <c r="A20" s="1" t="s">
        <v>55</v>
      </c>
      <c r="B20" s="67" t="s">
        <v>56</v>
      </c>
      <c r="C20" s="68"/>
      <c r="D20" s="69"/>
      <c r="E20" s="16">
        <v>5000</v>
      </c>
      <c r="F20" s="16"/>
      <c r="G20" s="30"/>
      <c r="H20" s="29"/>
      <c r="I20" s="29"/>
      <c r="J20" s="7"/>
      <c r="K20" s="13"/>
      <c r="L20" s="7"/>
      <c r="M20" s="7"/>
      <c r="N20" s="7"/>
      <c r="O20" s="7"/>
      <c r="P20" s="7"/>
    </row>
    <row r="21" spans="1:16" ht="22.5" customHeight="1">
      <c r="A21" s="1" t="s">
        <v>32</v>
      </c>
      <c r="B21" s="67" t="s">
        <v>33</v>
      </c>
      <c r="C21" s="68"/>
      <c r="D21" s="69"/>
      <c r="E21" s="16">
        <v>500000</v>
      </c>
      <c r="F21" s="16">
        <v>575000</v>
      </c>
      <c r="G21" s="30"/>
      <c r="H21" s="29"/>
      <c r="I21" s="29"/>
      <c r="J21" s="7"/>
      <c r="K21" s="13"/>
      <c r="L21" s="7"/>
      <c r="M21" s="7"/>
      <c r="N21" s="7"/>
      <c r="O21" s="7"/>
      <c r="P21" s="7"/>
    </row>
    <row r="22" spans="1:16" ht="22.5" customHeight="1">
      <c r="A22" s="1" t="s">
        <v>57</v>
      </c>
      <c r="B22" s="67" t="s">
        <v>58</v>
      </c>
      <c r="C22" s="68"/>
      <c r="D22" s="69"/>
      <c r="E22" s="16">
        <v>3000</v>
      </c>
      <c r="F22" s="16">
        <v>4000</v>
      </c>
      <c r="G22" s="30"/>
      <c r="H22" s="29"/>
      <c r="I22" s="29"/>
      <c r="J22" s="7"/>
      <c r="K22" s="13"/>
      <c r="L22" s="7"/>
      <c r="M22" s="7"/>
      <c r="N22" s="7"/>
      <c r="O22" s="7"/>
      <c r="P22" s="7"/>
    </row>
    <row r="23" spans="1:16" ht="12.75">
      <c r="A23" s="2" t="s">
        <v>34</v>
      </c>
      <c r="B23" s="95" t="s">
        <v>35</v>
      </c>
      <c r="C23" s="96"/>
      <c r="D23" s="97"/>
      <c r="E23" s="19">
        <f>E25+E24</f>
        <v>10000</v>
      </c>
      <c r="F23" s="36">
        <f>F25+F24</f>
        <v>11500</v>
      </c>
      <c r="G23" s="33"/>
      <c r="H23" s="29"/>
      <c r="I23" s="29"/>
      <c r="J23" s="7"/>
      <c r="K23" s="13"/>
      <c r="L23" s="7"/>
      <c r="M23" s="7"/>
      <c r="N23" s="7"/>
      <c r="O23" s="7"/>
      <c r="P23" s="7"/>
    </row>
    <row r="24" spans="1:16" ht="12.75">
      <c r="A24" s="1" t="s">
        <v>46</v>
      </c>
      <c r="B24" s="70" t="s">
        <v>47</v>
      </c>
      <c r="C24" s="71"/>
      <c r="D24" s="72"/>
      <c r="E24" s="17"/>
      <c r="F24" s="16"/>
      <c r="G24" s="30"/>
      <c r="H24" s="29"/>
      <c r="I24" s="29"/>
      <c r="J24" s="7"/>
      <c r="K24" s="13"/>
      <c r="L24" s="7"/>
      <c r="M24" s="7"/>
      <c r="N24" s="7"/>
      <c r="O24" s="7"/>
      <c r="P24" s="7"/>
    </row>
    <row r="25" spans="1:16" ht="12.75">
      <c r="A25" s="1" t="s">
        <v>36</v>
      </c>
      <c r="B25" s="61" t="s">
        <v>65</v>
      </c>
      <c r="C25" s="62"/>
      <c r="D25" s="63"/>
      <c r="E25" s="17">
        <v>10000</v>
      </c>
      <c r="F25" s="16">
        <v>11500</v>
      </c>
      <c r="G25" s="30"/>
      <c r="H25" s="29"/>
      <c r="I25" s="29"/>
      <c r="J25" s="7"/>
      <c r="K25" s="13"/>
      <c r="L25" s="7"/>
      <c r="M25" s="7"/>
      <c r="N25" s="7"/>
      <c r="O25" s="7"/>
      <c r="P25" s="7"/>
    </row>
    <row r="26" spans="1:16" ht="15.75" customHeight="1">
      <c r="A26" s="2" t="s">
        <v>21</v>
      </c>
      <c r="B26" s="95" t="s">
        <v>8</v>
      </c>
      <c r="C26" s="96"/>
      <c r="D26" s="97"/>
      <c r="E26" s="6">
        <f>E29+E30+E28+E27</f>
        <v>7865000</v>
      </c>
      <c r="F26" s="35">
        <f>F29+F30+F28+F27</f>
        <v>10932600</v>
      </c>
      <c r="G26" s="31"/>
      <c r="H26" s="29"/>
      <c r="I26" s="29"/>
      <c r="J26" s="7"/>
      <c r="K26" s="12"/>
      <c r="L26" s="7"/>
      <c r="M26" s="7"/>
      <c r="N26" s="7"/>
      <c r="O26" s="7"/>
      <c r="P26" s="7"/>
    </row>
    <row r="27" spans="1:16" ht="12.75">
      <c r="A27" s="1" t="s">
        <v>30</v>
      </c>
      <c r="B27" s="61" t="s">
        <v>31</v>
      </c>
      <c r="C27" s="62"/>
      <c r="D27" s="63"/>
      <c r="E27" s="17"/>
      <c r="F27" s="16"/>
      <c r="G27" s="34"/>
      <c r="H27" s="29"/>
      <c r="I27" s="29"/>
      <c r="J27" s="7"/>
      <c r="K27" s="12"/>
      <c r="L27" s="7"/>
      <c r="M27" s="7"/>
      <c r="N27" s="7"/>
      <c r="O27" s="7"/>
      <c r="P27" s="7"/>
    </row>
    <row r="28" spans="1:16" ht="12.75">
      <c r="A28" s="1" t="s">
        <v>39</v>
      </c>
      <c r="B28" s="61" t="s">
        <v>40</v>
      </c>
      <c r="C28" s="62"/>
      <c r="D28" s="63"/>
      <c r="E28" s="17">
        <v>260000</v>
      </c>
      <c r="F28" s="16">
        <v>200000</v>
      </c>
      <c r="G28" s="34"/>
      <c r="H28" s="29"/>
      <c r="I28" s="29"/>
      <c r="J28" s="7"/>
      <c r="K28" s="12"/>
      <c r="L28" s="7"/>
      <c r="M28" s="7"/>
      <c r="N28" s="7"/>
      <c r="O28" s="7"/>
      <c r="P28" s="7"/>
    </row>
    <row r="29" spans="1:16" ht="12.75">
      <c r="A29" s="1" t="s">
        <v>22</v>
      </c>
      <c r="B29" s="70" t="s">
        <v>12</v>
      </c>
      <c r="C29" s="71"/>
      <c r="D29" s="72"/>
      <c r="E29" s="17">
        <v>2820175</v>
      </c>
      <c r="F29" s="16">
        <v>4895750</v>
      </c>
      <c r="G29" s="30"/>
      <c r="H29" s="29"/>
      <c r="I29" s="29"/>
      <c r="J29" s="7"/>
      <c r="K29" s="13"/>
      <c r="L29" s="7"/>
      <c r="M29" s="7"/>
      <c r="N29" s="7"/>
      <c r="O29" s="7"/>
      <c r="P29" s="7"/>
    </row>
    <row r="30" spans="1:16" ht="22.5" customHeight="1">
      <c r="A30" s="1" t="s">
        <v>27</v>
      </c>
      <c r="B30" s="67" t="s">
        <v>28</v>
      </c>
      <c r="C30" s="68"/>
      <c r="D30" s="69"/>
      <c r="E30" s="17">
        <v>4784825</v>
      </c>
      <c r="F30" s="16">
        <v>5836850</v>
      </c>
      <c r="G30" s="30"/>
      <c r="H30" s="29"/>
      <c r="I30" s="29"/>
      <c r="J30" s="7"/>
      <c r="K30" s="13"/>
      <c r="L30" s="7"/>
      <c r="M30" s="7"/>
      <c r="N30" s="7"/>
      <c r="O30" s="7"/>
      <c r="P30" s="7"/>
    </row>
    <row r="31" spans="1:16" ht="12.75">
      <c r="A31" s="2" t="s">
        <v>23</v>
      </c>
      <c r="B31" s="92" t="s">
        <v>9</v>
      </c>
      <c r="C31" s="93"/>
      <c r="D31" s="94"/>
      <c r="E31" s="6">
        <f>E32</f>
        <v>430929</v>
      </c>
      <c r="F31" s="35">
        <f>F32</f>
        <v>450500</v>
      </c>
      <c r="G31" s="31"/>
      <c r="H31" s="29"/>
      <c r="I31" s="29"/>
      <c r="J31" s="7"/>
      <c r="K31" s="12"/>
      <c r="L31" s="7"/>
      <c r="M31" s="7"/>
      <c r="N31" s="7"/>
      <c r="O31" s="7"/>
      <c r="P31" s="7"/>
    </row>
    <row r="32" spans="1:16" ht="23.25" customHeight="1">
      <c r="A32" s="1" t="s">
        <v>24</v>
      </c>
      <c r="B32" s="67" t="s">
        <v>10</v>
      </c>
      <c r="C32" s="68"/>
      <c r="D32" s="69"/>
      <c r="E32" s="16">
        <v>430929</v>
      </c>
      <c r="F32" s="16">
        <v>450500</v>
      </c>
      <c r="G32" s="30"/>
      <c r="H32" s="29"/>
      <c r="I32" s="29"/>
      <c r="J32" s="7"/>
      <c r="K32" s="13"/>
      <c r="L32" s="7"/>
      <c r="M32" s="7"/>
      <c r="N32" s="7"/>
      <c r="O32" s="7"/>
      <c r="P32" s="7"/>
    </row>
    <row r="33" spans="1:16" ht="12.75">
      <c r="A33" s="2" t="s">
        <v>25</v>
      </c>
      <c r="B33" s="92" t="s">
        <v>43</v>
      </c>
      <c r="C33" s="93"/>
      <c r="D33" s="94"/>
      <c r="E33" s="6">
        <f>E34</f>
        <v>6180000</v>
      </c>
      <c r="F33" s="35">
        <f>F34</f>
        <v>7074500</v>
      </c>
      <c r="G33" s="32"/>
      <c r="H33" s="29"/>
      <c r="I33" s="29"/>
      <c r="J33" s="7"/>
      <c r="K33" s="12"/>
      <c r="L33" s="7"/>
      <c r="M33" s="7"/>
      <c r="N33" s="7"/>
      <c r="O33" s="7"/>
      <c r="P33" s="7"/>
    </row>
    <row r="34" spans="1:16" ht="12.75">
      <c r="A34" s="1" t="s">
        <v>26</v>
      </c>
      <c r="B34" s="76" t="s">
        <v>11</v>
      </c>
      <c r="C34" s="76"/>
      <c r="D34" s="76"/>
      <c r="E34" s="16">
        <v>6180000</v>
      </c>
      <c r="F34" s="16">
        <v>7074500</v>
      </c>
      <c r="G34" s="30"/>
      <c r="H34" s="29"/>
      <c r="I34" s="29"/>
      <c r="J34" s="7"/>
      <c r="K34" s="13"/>
      <c r="L34" s="7"/>
      <c r="M34" s="7"/>
      <c r="N34" s="7"/>
      <c r="O34" s="7"/>
      <c r="P34" s="7"/>
    </row>
    <row r="35" spans="1:16" ht="12.75">
      <c r="A35" s="15" t="s">
        <v>37</v>
      </c>
      <c r="B35" s="95" t="s">
        <v>38</v>
      </c>
      <c r="C35" s="96"/>
      <c r="D35" s="97"/>
      <c r="E35" s="19">
        <f>E36</f>
        <v>0</v>
      </c>
      <c r="F35" s="36">
        <f>F36</f>
        <v>0</v>
      </c>
      <c r="G35" s="33"/>
      <c r="H35" s="29"/>
      <c r="I35" s="29"/>
      <c r="J35" s="7"/>
      <c r="K35" s="13"/>
      <c r="L35" s="7"/>
      <c r="M35" s="7"/>
      <c r="N35" s="7"/>
      <c r="O35" s="7"/>
      <c r="P35" s="7"/>
    </row>
    <row r="36" spans="1:16" ht="12.75">
      <c r="A36" s="21" t="s">
        <v>41</v>
      </c>
      <c r="B36" s="67" t="s">
        <v>42</v>
      </c>
      <c r="C36" s="68"/>
      <c r="D36" s="69"/>
      <c r="E36" s="17"/>
      <c r="F36" s="16"/>
      <c r="G36" s="30"/>
      <c r="H36" s="29"/>
      <c r="I36" s="29"/>
      <c r="J36" s="7"/>
      <c r="K36" s="13"/>
      <c r="L36" s="7"/>
      <c r="M36" s="7"/>
      <c r="N36" s="7"/>
      <c r="O36" s="7"/>
      <c r="P36" s="7"/>
    </row>
    <row r="37" spans="1:16" ht="12.75">
      <c r="A37" s="22" t="s">
        <v>44</v>
      </c>
      <c r="B37" s="91" t="s">
        <v>14</v>
      </c>
      <c r="C37" s="91"/>
      <c r="D37" s="91"/>
      <c r="E37" s="19">
        <f>E38</f>
        <v>200000</v>
      </c>
      <c r="F37" s="36">
        <f>F38</f>
        <v>230000</v>
      </c>
      <c r="G37" s="33"/>
      <c r="H37" s="29"/>
      <c r="I37" s="29"/>
      <c r="J37" s="7"/>
      <c r="K37" s="13"/>
      <c r="L37" s="7"/>
      <c r="M37" s="7"/>
      <c r="N37" s="7"/>
      <c r="O37" s="7"/>
      <c r="P37" s="7"/>
    </row>
    <row r="38" spans="1:16" ht="23.25" customHeight="1">
      <c r="A38" s="20" t="s">
        <v>59</v>
      </c>
      <c r="B38" s="76" t="s">
        <v>60</v>
      </c>
      <c r="C38" s="76"/>
      <c r="D38" s="76"/>
      <c r="E38" s="17">
        <v>200000</v>
      </c>
      <c r="F38" s="16">
        <v>230000</v>
      </c>
      <c r="G38" s="30"/>
      <c r="H38" s="29"/>
      <c r="I38" s="29"/>
      <c r="J38" s="7"/>
      <c r="K38" s="13"/>
      <c r="L38" s="7"/>
      <c r="M38" s="7"/>
      <c r="N38" s="7"/>
      <c r="O38" s="7"/>
      <c r="P38" s="7"/>
    </row>
    <row r="39" spans="1:16" ht="12.75">
      <c r="A39" s="2"/>
      <c r="B39" s="85" t="s">
        <v>13</v>
      </c>
      <c r="C39" s="86"/>
      <c r="D39" s="87"/>
      <c r="E39" s="5">
        <f>E12+E17+E19+E26+E31+E33+E37+E35+E23</f>
        <v>19630929</v>
      </c>
      <c r="F39" s="37">
        <f>F12+F17+F19+F26+F31+F33+F37+F35+F23</f>
        <v>23735800</v>
      </c>
      <c r="G39" s="31"/>
      <c r="H39" s="29"/>
      <c r="I39" s="29"/>
      <c r="J39" s="7"/>
      <c r="K39" s="13"/>
      <c r="L39" s="7"/>
      <c r="M39" s="7"/>
      <c r="N39" s="7"/>
      <c r="O39" s="7"/>
      <c r="P39" s="7"/>
    </row>
    <row r="40" spans="1:16" ht="12.75">
      <c r="A40" s="2"/>
      <c r="B40" s="85" t="s">
        <v>64</v>
      </c>
      <c r="C40" s="86"/>
      <c r="D40" s="87"/>
      <c r="E40" s="5">
        <v>4649071</v>
      </c>
      <c r="F40" s="37">
        <v>1000000</v>
      </c>
      <c r="G40" s="31"/>
      <c r="H40" s="29"/>
      <c r="I40" s="29"/>
      <c r="J40" s="7"/>
      <c r="K40" s="13"/>
      <c r="L40" s="7"/>
      <c r="M40" s="7"/>
      <c r="N40" s="7"/>
      <c r="O40" s="7"/>
      <c r="P40" s="7"/>
    </row>
    <row r="41" spans="1:16" ht="12.75">
      <c r="A41" s="2"/>
      <c r="B41" s="85" t="s">
        <v>13</v>
      </c>
      <c r="C41" s="86"/>
      <c r="D41" s="87"/>
      <c r="E41" s="5">
        <f>E39+E40</f>
        <v>24280000</v>
      </c>
      <c r="F41" s="5">
        <f>F39+F40</f>
        <v>24735800</v>
      </c>
      <c r="G41" s="31"/>
      <c r="H41" s="29"/>
      <c r="I41" s="29"/>
      <c r="J41" s="7"/>
      <c r="K41" s="13"/>
      <c r="L41" s="7"/>
      <c r="M41" s="7"/>
      <c r="N41" s="7"/>
      <c r="O41" s="7"/>
      <c r="P41" s="7"/>
    </row>
    <row r="42" spans="1:16" ht="12.75">
      <c r="A42" s="2"/>
      <c r="B42" s="88" t="s">
        <v>29</v>
      </c>
      <c r="C42" s="89"/>
      <c r="D42" s="90"/>
      <c r="E42" s="14">
        <v>59800</v>
      </c>
      <c r="F42" s="38">
        <v>115700</v>
      </c>
      <c r="G42" s="31"/>
      <c r="H42" s="29"/>
      <c r="I42" s="29"/>
      <c r="J42" s="7"/>
      <c r="K42" s="13"/>
      <c r="L42" s="7"/>
      <c r="M42" s="7"/>
      <c r="N42" s="7"/>
      <c r="O42" s="7"/>
      <c r="P42" s="7"/>
    </row>
    <row r="43" spans="1:16" ht="12.75">
      <c r="A43" s="7"/>
      <c r="B43" s="7"/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  <c r="O43" s="7"/>
      <c r="P43" s="7"/>
    </row>
    <row r="44" spans="1:16" ht="12.75">
      <c r="A44" s="7"/>
      <c r="B44" s="7"/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  <c r="O44" s="7"/>
      <c r="P44" s="7"/>
    </row>
    <row r="45" spans="1:16" ht="12.75">
      <c r="A45" s="7"/>
      <c r="B45" s="7"/>
      <c r="C45" s="7"/>
      <c r="D45" s="7"/>
      <c r="E45" s="7"/>
      <c r="F45" s="7"/>
      <c r="G45" s="8"/>
      <c r="H45" s="7"/>
      <c r="I45" s="7"/>
      <c r="J45" s="7"/>
      <c r="K45" s="7"/>
      <c r="L45" s="7"/>
      <c r="M45" s="7"/>
      <c r="N45" s="7"/>
      <c r="O45" s="7"/>
      <c r="P45" s="7"/>
    </row>
  </sheetData>
  <sheetProtection/>
  <mergeCells count="36">
    <mergeCell ref="B40:D40"/>
    <mergeCell ref="B22:D22"/>
    <mergeCell ref="H1:H4"/>
    <mergeCell ref="E1:G3"/>
    <mergeCell ref="B11:D11"/>
    <mergeCell ref="B12:D12"/>
    <mergeCell ref="B13:D13"/>
    <mergeCell ref="B14:D14"/>
    <mergeCell ref="B16:D16"/>
    <mergeCell ref="B15:D15"/>
    <mergeCell ref="B17:D17"/>
    <mergeCell ref="B18:D18"/>
    <mergeCell ref="B19:D19"/>
    <mergeCell ref="B21:D21"/>
    <mergeCell ref="B20:D20"/>
    <mergeCell ref="B23:D23"/>
    <mergeCell ref="B24:D24"/>
    <mergeCell ref="B25:D25"/>
    <mergeCell ref="B26:D26"/>
    <mergeCell ref="B28:D28"/>
    <mergeCell ref="B34:D34"/>
    <mergeCell ref="B35:D35"/>
    <mergeCell ref="B29:D29"/>
    <mergeCell ref="B30:D30"/>
    <mergeCell ref="B31:D31"/>
    <mergeCell ref="B32:D32"/>
    <mergeCell ref="B41:D41"/>
    <mergeCell ref="B38:D38"/>
    <mergeCell ref="B42:D42"/>
    <mergeCell ref="A6:G6"/>
    <mergeCell ref="A7:G8"/>
    <mergeCell ref="B36:D36"/>
    <mergeCell ref="B37:D37"/>
    <mergeCell ref="B39:D39"/>
    <mergeCell ref="B33:D33"/>
    <mergeCell ref="B27:D27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2014-04-09T11:16:48Z</cp:lastPrinted>
  <dcterms:created xsi:type="dcterms:W3CDTF">2007-09-28T07:04:44Z</dcterms:created>
  <dcterms:modified xsi:type="dcterms:W3CDTF">2021-02-16T12:00:22Z</dcterms:modified>
  <cp:category/>
  <cp:version/>
  <cp:contentType/>
  <cp:contentStatus/>
</cp:coreProperties>
</file>