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86" windowWidth="11025" windowHeight="9870" activeTab="0"/>
  </bookViews>
  <sheets>
    <sheet name="Приложение №4 Табл.№1" sheetId="1" r:id="rId1"/>
  </sheets>
  <externalReferences>
    <externalReference r:id="rId4"/>
  </externalReferences>
  <definedNames>
    <definedName name="_xlnm.Print_Titles" localSheetId="0">'Приложение №4 Табл.№1'!$7:$7</definedName>
    <definedName name="_xlnm.Print_Area" localSheetId="0">'Приложение №4 Табл.№1'!$C$1:$K$174</definedName>
  </definedNames>
  <calcPr fullCalcOnLoad="1"/>
</workbook>
</file>

<file path=xl/sharedStrings.xml><?xml version="1.0" encoding="utf-8"?>
<sst xmlns="http://schemas.openxmlformats.org/spreadsheetml/2006/main" count="518" uniqueCount="232">
  <si>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</si>
  <si>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</si>
  <si>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</si>
  <si>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</si>
  <si>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</si>
  <si>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</si>
  <si>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</si>
  <si>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</si>
  <si>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5005910</t>
  </si>
  <si>
    <t>5005909</t>
  </si>
  <si>
    <t>5005907</t>
  </si>
  <si>
    <t>5005906</t>
  </si>
  <si>
    <t>5005118</t>
  </si>
  <si>
    <t>Непрограммные расходы</t>
  </si>
  <si>
    <t>5000000</t>
  </si>
  <si>
    <t>2117223</t>
  </si>
  <si>
    <t>2110000</t>
  </si>
  <si>
    <t>2100000</t>
  </si>
  <si>
    <t>1439501</t>
  </si>
  <si>
    <t>1430000</t>
  </si>
  <si>
    <t>1420000</t>
  </si>
  <si>
    <t>1417201</t>
  </si>
  <si>
    <t>1410000</t>
  </si>
  <si>
    <t>1400000</t>
  </si>
  <si>
    <t>1117160</t>
  </si>
  <si>
    <t>1110000</t>
  </si>
  <si>
    <t>1100000</t>
  </si>
  <si>
    <t>0415280</t>
  </si>
  <si>
    <t>0410000</t>
  </si>
  <si>
    <t>0400000</t>
  </si>
  <si>
    <t>Вид расходов</t>
  </si>
  <si>
    <t>Код целевой классификации</t>
  </si>
  <si>
    <t>Наименование</t>
  </si>
  <si>
    <t>Итого</t>
  </si>
  <si>
    <t>Бюджетные инвестиции</t>
  </si>
  <si>
    <t>Обеспечение деятельности учреждений, подведомственных учредителю в сфере культуры (учреждения культуры)</t>
  </si>
  <si>
    <t>Резервный фонд  муниципального образования</t>
  </si>
  <si>
    <t>2</t>
  </si>
  <si>
    <t>5</t>
  </si>
  <si>
    <t>Ведомственная целевая программа "Основные направления сохранения и развития культуры и искусства ТСП"</t>
  </si>
  <si>
    <t>Субвенция на осуществление полномочий Российской Федерации по осуществлению первичного воинского учета на территориях, где отсутствуют военные комиссариаты</t>
  </si>
  <si>
    <t>Муниципальная целевая программа "Переселение граждан из жилищного фонда, признанного непригодным для проживания, и (или) с высоким уровнем износа Туношенского сельского поселения"</t>
  </si>
  <si>
    <t>Реализация мероприятий муниципальной целевой программы "Переселение граждан из жилищного фонда, признанного непригодным для проживания, и (или) с высоким уровнем износа Туношенского сельского поселения"</t>
  </si>
  <si>
    <t>Муниципальная целевая программа "Поддержка молодых семей в приобретении (строительстве) жилья"</t>
  </si>
  <si>
    <t>Реализация мероприятий муниципальной целевой программы "Поддержка молодых семей в приобретении (строительстве) жилья"</t>
  </si>
  <si>
    <t>Муниципальная целевая программа "Противодействие экстремизму и профилактика терроризма на территории Туношенского сельского поселения"</t>
  </si>
  <si>
    <t>Муниципальная целевая программа "Укрепление пожарной безопасности в населенных пунктах на территории Туношенского сельского поселения"</t>
  </si>
  <si>
    <t>Муниципальная целевая программа "Комплексная программа  жилищно-коммунального хозяйства Туношенского сельского поселения"</t>
  </si>
  <si>
    <t xml:space="preserve">Контроль за исполнением бюджета поселения </t>
  </si>
  <si>
    <t>Ведомственная целевая программа "Организация деятельности Администрации Туношенского сельского поселения"</t>
  </si>
  <si>
    <t>Глава Администрации Туношенского сельского поселения</t>
  </si>
  <si>
    <t>Муниципальная программа "Охрана окружающей среды в Туношенском сельском поселении"</t>
  </si>
  <si>
    <t>05.0.00.00000</t>
  </si>
  <si>
    <t>Муниципальная программа "Обеспечение доступным и комфортным жильем населения Туношенского сельского поселения"</t>
  </si>
  <si>
    <t>05.1.00.00000</t>
  </si>
  <si>
    <t>05.1.01.49010</t>
  </si>
  <si>
    <t>Переселение граждан из жилищного фонда, признанного непригодным для проживания, и (или) с высоким уровнем износа</t>
  </si>
  <si>
    <t>05.2.00.0000</t>
  </si>
  <si>
    <t>05.2.01.00000</t>
  </si>
  <si>
    <t>Оказания муниципальной поддержки молодым семьям в улучшении жилищных условий</t>
  </si>
  <si>
    <t>Муниципальная программа "Защита населения и территории Туношенского сельского поселения от чрезвычайных ситуаций, обеспечение пожарной безопасности  и безопасности людей на водных объектах"</t>
  </si>
  <si>
    <t>10.1.00.0000</t>
  </si>
  <si>
    <t>Совершенствование системы оповещения о пожарах. Профилактика пожаров связанных с состоянием электрической проводки.</t>
  </si>
  <si>
    <t>10.1.01.00000</t>
  </si>
  <si>
    <t>10.1.01.49030</t>
  </si>
  <si>
    <t>10.1.02.00000</t>
  </si>
  <si>
    <t>Поддержание работоспособности сетей наружного пожаротушения (пожарные гидранты)</t>
  </si>
  <si>
    <t>10.1.03.00000</t>
  </si>
  <si>
    <t>Совершенствование пожарных водоемов в сельских населенных пунктах.</t>
  </si>
  <si>
    <t>10.1.02.49040</t>
  </si>
  <si>
    <t>10.1.03.49050</t>
  </si>
  <si>
    <t>10.1.04.00000</t>
  </si>
  <si>
    <t>10.1.04.49060</t>
  </si>
  <si>
    <t xml:space="preserve">Совершенствовании материально-технической базы поселения по вопросам пожарной безопасности </t>
  </si>
  <si>
    <t>10.1.05.00000</t>
  </si>
  <si>
    <t>10.1.05.49070</t>
  </si>
  <si>
    <t xml:space="preserve">Решение прочих вопросов по пожарной безопасности </t>
  </si>
  <si>
    <t xml:space="preserve">Решение прочих вопросов </t>
  </si>
  <si>
    <t>10.2.01.00000</t>
  </si>
  <si>
    <t>Совершенствование мероприятий по профилактике экстремизма и терроризма</t>
  </si>
  <si>
    <t>10.2.01.49080</t>
  </si>
  <si>
    <t>10.2.02.00000</t>
  </si>
  <si>
    <t>10.2.02.49090</t>
  </si>
  <si>
    <t>Воспитание культуры толерантности и межнационального согласия</t>
  </si>
  <si>
    <t>10.2.03.00000</t>
  </si>
  <si>
    <t>10.2.03.49100</t>
  </si>
  <si>
    <t xml:space="preserve">Приобретение научно-методических материалов, программ, печатных и электронных учебных пособий, учебных фильмов по вопросам профилактики экстремизма и предупреждения террористических актов. </t>
  </si>
  <si>
    <t>11.1.01.00000</t>
  </si>
  <si>
    <t>11.1.00.00000</t>
  </si>
  <si>
    <t>11.0.00.00000</t>
  </si>
  <si>
    <t>10.2.00.00000</t>
  </si>
  <si>
    <t>10.0.00.00000</t>
  </si>
  <si>
    <t>11.1.01.49110</t>
  </si>
  <si>
    <t>Культурно-досуговая деятельность и развитие народного творчества</t>
  </si>
  <si>
    <t>11.1.02.00000</t>
  </si>
  <si>
    <t>11.1.02.49120</t>
  </si>
  <si>
    <t>11.1.03.49130</t>
  </si>
  <si>
    <t>11.1.03.00000</t>
  </si>
  <si>
    <t>Развитие библиотечного дела</t>
  </si>
  <si>
    <t>Работа с кадрами</t>
  </si>
  <si>
    <t xml:space="preserve">Проведение аттестации специалистов </t>
  </si>
  <si>
    <t>11.1.04.00000</t>
  </si>
  <si>
    <t>11.1.04.49140</t>
  </si>
  <si>
    <t xml:space="preserve">Укрепление и развитие материально-технической базы </t>
  </si>
  <si>
    <t>Муниципальная целевая программа "Обращение с твёрдыми бытовыми отходами на территории Туношенского сельского поселения"</t>
  </si>
  <si>
    <t>12.0.00.00000</t>
  </si>
  <si>
    <t>12.1.00.00000</t>
  </si>
  <si>
    <t>12.1.01.00000</t>
  </si>
  <si>
    <t>Модернизация инфраструктуры обращения с ТБО.</t>
  </si>
  <si>
    <t>12.1.01.49150</t>
  </si>
  <si>
    <t>Устройство контейнерных площадок</t>
  </si>
  <si>
    <t>Ликвидированных несанкционированных свалок</t>
  </si>
  <si>
    <t>12.1.02.00000</t>
  </si>
  <si>
    <t>12.1.02.49160</t>
  </si>
  <si>
    <t>Муниципальная программа "Обеспечение качественными коммунальными услугами населения ТСП"</t>
  </si>
  <si>
    <t>14.0.00.00000</t>
  </si>
  <si>
    <t>14.1.00.00000</t>
  </si>
  <si>
    <t>Организация содержания жилищного фонда</t>
  </si>
  <si>
    <t>14.1.01.00000</t>
  </si>
  <si>
    <t>Отчисления на капитальный ремонт за муниципальное имущество</t>
  </si>
  <si>
    <t>14.1.01.49170</t>
  </si>
  <si>
    <t>14.1.01.49180</t>
  </si>
  <si>
    <t xml:space="preserve">Оплата за свободный муниципальный жилищный фонд </t>
  </si>
  <si>
    <t>Организация бесперебойной работы систем жизнеобеспечения и обеспечение населения коммунальными услугами</t>
  </si>
  <si>
    <t>14.1.02.00000</t>
  </si>
  <si>
    <t>14.1.02.49190</t>
  </si>
  <si>
    <t>Содержание бань</t>
  </si>
  <si>
    <t>14.1.03.00000</t>
  </si>
  <si>
    <t>Организация благоустройства и озеленения территорий поселения</t>
  </si>
  <si>
    <t>14.1.03.49200</t>
  </si>
  <si>
    <t>Содержание муниципального учреждения «Центр по благоустройству»</t>
  </si>
  <si>
    <t>Уличное освещение в населенных пунктах</t>
  </si>
  <si>
    <t>14.1.03.49210</t>
  </si>
  <si>
    <t xml:space="preserve">Выкашивание травы </t>
  </si>
  <si>
    <t>14.1.03.49220</t>
  </si>
  <si>
    <t>14.1.03.49230</t>
  </si>
  <si>
    <t>Обработка территорий общего пользования</t>
  </si>
  <si>
    <t>14.1.03.49240</t>
  </si>
  <si>
    <t>Закупка, установка и ремонт детских площадок</t>
  </si>
  <si>
    <t>14.1.03.49250</t>
  </si>
  <si>
    <t xml:space="preserve">Вывоз мусора </t>
  </si>
  <si>
    <t>14.1.03.49260</t>
  </si>
  <si>
    <t>Спиливание деревьев в населенных пунктах</t>
  </si>
  <si>
    <t>14.1.03.49270</t>
  </si>
  <si>
    <t>Прочие мероприятия по благоустройству</t>
  </si>
  <si>
    <t>14.3.01.00000</t>
  </si>
  <si>
    <t>На исполнение полномочий  от ЯМР</t>
  </si>
  <si>
    <t>14.4.01.00000</t>
  </si>
  <si>
    <t>Осуществление дорожной деятельности</t>
  </si>
  <si>
    <t>14.4.01.49290</t>
  </si>
  <si>
    <t>Содержание автомобильных дорог общего пользования местного значения в границах населенных пунктах</t>
  </si>
  <si>
    <t>Ремонт автомобильных дорог общего пользования местного значения в границах населенных пунктах</t>
  </si>
  <si>
    <t>14.4.01.49300</t>
  </si>
  <si>
    <t>14.4.00.00000</t>
  </si>
  <si>
    <t>Муниципальная целевая программа "Сохранность муниципальных автомобильных дорог Туношенского сельского поселения"</t>
  </si>
  <si>
    <t>21.0.00.00000</t>
  </si>
  <si>
    <t>Муниципальная программа "Эффективная власть в ТСП"</t>
  </si>
  <si>
    <t>21.1.00.00000</t>
  </si>
  <si>
    <t>21.1.01.00000</t>
  </si>
  <si>
    <t>21.1.01.49310</t>
  </si>
  <si>
    <t>Расходы на повышение квалификации и обучение на дополнительных курсах</t>
  </si>
  <si>
    <t>21.1.01.49320</t>
  </si>
  <si>
    <t>Расходы на обслуживание и установку программного обеспечения</t>
  </si>
  <si>
    <t>21.1.02.00000</t>
  </si>
  <si>
    <t>Обеспечение эффективного  функционирования администрации поселения</t>
  </si>
  <si>
    <t>Осуществление водохозяйственынх и водоохранных мероприятий</t>
  </si>
  <si>
    <t>21.1.02.49340</t>
  </si>
  <si>
    <t>Изготовление стендов с информацией о месте запрета  и разрешения купания, о месте нахождения водоема</t>
  </si>
  <si>
    <t>21.1.04.00000</t>
  </si>
  <si>
    <t xml:space="preserve">Обеспечение социальных выплат выборному должностному лицу местного самоуправления </t>
  </si>
  <si>
    <t>Расходы, предусмотренные нормативными правовыми актами Ярославской области, Уставом Туношенского СП, решением Муниципального совета Туношенского СП связанные с социальными выплатами</t>
  </si>
  <si>
    <t>21.1.04.49370</t>
  </si>
  <si>
    <t>21.1.06.00000</t>
  </si>
  <si>
    <t>21.1.06.49420</t>
  </si>
  <si>
    <t>Сохранение памяти героев</t>
  </si>
  <si>
    <t xml:space="preserve">Содержание памятного места </t>
  </si>
  <si>
    <t>50.0.00.0000</t>
  </si>
  <si>
    <t>50.0.00.51180</t>
  </si>
  <si>
    <t>50.0.00.69010</t>
  </si>
  <si>
    <t>50.0.00.69020</t>
  </si>
  <si>
    <t>50.0.00.69030</t>
  </si>
  <si>
    <t>50.0.00.69040</t>
  </si>
  <si>
    <t>Расходы на исполнение судебных актов по искам о возмещении вреда, причиненного гражданину или юридическому лицу</t>
  </si>
  <si>
    <t>50.0.00.69070</t>
  </si>
  <si>
    <t>Условно утвержденные расходы</t>
  </si>
  <si>
    <t>Всего расходов</t>
  </si>
  <si>
    <t xml:space="preserve">Организация работы по молодежной политике </t>
  </si>
  <si>
    <t>11.1.05.00000</t>
  </si>
  <si>
    <t>Организация  досуга, пропаганда здорового образа жизни молодежи</t>
  </si>
  <si>
    <t>11.1.05.49460</t>
  </si>
  <si>
    <t xml:space="preserve">Организация работы по спортивной деятельности </t>
  </si>
  <si>
    <t>11.1.06.00000</t>
  </si>
  <si>
    <t>Повышение интереса населения к занятиям физической культурой и спортом</t>
  </si>
  <si>
    <t>11.1.06.49470</t>
  </si>
  <si>
    <t>14.1.01.49450</t>
  </si>
  <si>
    <t>Содержание газового оборудования</t>
  </si>
  <si>
    <t>14.1.01.49430</t>
  </si>
  <si>
    <t>Муниципальная программа "Развитие культуры, искусства и народного
 творчества Туношенского сельского поселения
"</t>
  </si>
  <si>
    <t>Муниципальная целевая программа "Решаем вместе"</t>
  </si>
  <si>
    <t>14.5.00.00000</t>
  </si>
  <si>
    <t>Приведение в качественное состояние элементов благоустройства населенных пунктов</t>
  </si>
  <si>
    <t>14.5.01.00000</t>
  </si>
  <si>
    <t xml:space="preserve">Расходы на формирование современной городской среды за счет средств местного бюджета
</t>
  </si>
  <si>
    <t>14.5.01.L5550</t>
  </si>
  <si>
    <t>05.2.01.L4970</t>
  </si>
  <si>
    <t>работы связанные с подготовкой технической документации</t>
  </si>
  <si>
    <t>Обеспечение доступа к информации о деятельности ОМСУ</t>
  </si>
  <si>
    <t>21.1.01.49530</t>
  </si>
  <si>
    <t>Расходы на финансирование мероприятий посвященных праздничным и памятным датам</t>
  </si>
  <si>
    <t>21.1.06.49530</t>
  </si>
  <si>
    <t>2021 год</t>
  </si>
  <si>
    <t>Дефицит/Профицит</t>
  </si>
  <si>
    <t>Муниципальная программа "Формирование современной городской среды"</t>
  </si>
  <si>
    <t>14.1.03.49550</t>
  </si>
  <si>
    <t>Содержание парка</t>
  </si>
  <si>
    <t>Осуществление мероприятий  в области молодежной политики</t>
  </si>
  <si>
    <t>21.1.03.00000</t>
  </si>
  <si>
    <t>Организация проведения  молодежного слета</t>
  </si>
  <si>
    <t>21.1.03.49350</t>
  </si>
  <si>
    <t>Привлечение различных категорий населения поселения к занятиям физической культурой и развитие массового спорта</t>
  </si>
  <si>
    <t>21.1.05.00000</t>
  </si>
  <si>
    <t>Приобретение кубков, призов на мероприятия по спорту</t>
  </si>
  <si>
    <t>21.1.05.49380</t>
  </si>
  <si>
    <t>21.1.05.49390</t>
  </si>
  <si>
    <t>Приобретение формы спортивного инвентаря и оборудования по спорту</t>
  </si>
  <si>
    <t xml:space="preserve">Строительство спортивной площадки </t>
  </si>
  <si>
    <t>21.1.05.49410</t>
  </si>
  <si>
    <t>2022 год</t>
  </si>
  <si>
    <t>Расходы местного бюджета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на 2021-2022 год</t>
  </si>
  <si>
    <t>Приложение 7 к решению       МС Туношенского СП                     от г.  №</t>
  </si>
  <si>
    <t>14.4.01.72440</t>
  </si>
  <si>
    <t>Расходы на финансирование дорожного хозяйства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</si>
</sst>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Arial Cyr"/>
      <family val="0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66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10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3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171" fontId="2" fillId="0" borderId="0" xfId="53" applyNumberFormat="1" applyFont="1" applyFill="1" applyProtection="1">
      <alignment/>
      <protection hidden="1"/>
    </xf>
    <xf numFmtId="171" fontId="2" fillId="0" borderId="0" xfId="53" applyNumberFormat="1" applyFont="1" applyFill="1">
      <alignment/>
      <protection/>
    </xf>
    <xf numFmtId="49" fontId="2" fillId="0" borderId="0" xfId="53" applyNumberFormat="1" applyFont="1" applyFill="1" applyAlignment="1" applyProtection="1">
      <alignment horizontal="center"/>
      <protection hidden="1"/>
    </xf>
    <xf numFmtId="49" fontId="2" fillId="0" borderId="0" xfId="53" applyNumberFormat="1" applyFont="1" applyFill="1" applyAlignment="1">
      <alignment horizontal="center"/>
      <protection/>
    </xf>
    <xf numFmtId="0" fontId="7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8" fillId="33" borderId="13" xfId="53" applyNumberFormat="1" applyFont="1" applyFill="1" applyBorder="1" applyAlignment="1" applyProtection="1">
      <alignment horizontal="left" vertical="top" wrapText="1"/>
      <protection hidden="1"/>
    </xf>
    <xf numFmtId="49" fontId="8" fillId="33" borderId="13" xfId="53" applyNumberFormat="1" applyFont="1" applyFill="1" applyBorder="1" applyAlignment="1" applyProtection="1">
      <alignment horizontal="center" vertical="top"/>
      <protection hidden="1"/>
    </xf>
    <xf numFmtId="172" fontId="8" fillId="33" borderId="13" xfId="53" applyNumberFormat="1" applyFont="1" applyFill="1" applyBorder="1" applyAlignment="1" applyProtection="1">
      <alignment horizontal="center" vertical="top"/>
      <protection hidden="1"/>
    </xf>
    <xf numFmtId="171" fontId="8" fillId="33" borderId="13" xfId="53" applyNumberFormat="1" applyFont="1" applyFill="1" applyBorder="1" applyAlignment="1" applyProtection="1">
      <alignment horizontal="right" vertical="top"/>
      <protection hidden="1"/>
    </xf>
    <xf numFmtId="0" fontId="9" fillId="34" borderId="13" xfId="53" applyNumberFormat="1" applyFont="1" applyFill="1" applyBorder="1" applyAlignment="1" applyProtection="1">
      <alignment horizontal="left" vertical="top" wrapText="1"/>
      <protection hidden="1"/>
    </xf>
    <xf numFmtId="49" fontId="9" fillId="34" borderId="13" xfId="53" applyNumberFormat="1" applyFont="1" applyFill="1" applyBorder="1" applyAlignment="1" applyProtection="1">
      <alignment horizontal="center" vertical="top"/>
      <protection hidden="1"/>
    </xf>
    <xf numFmtId="172" fontId="9" fillId="34" borderId="13" xfId="53" applyNumberFormat="1" applyFont="1" applyFill="1" applyBorder="1" applyAlignment="1" applyProtection="1">
      <alignment horizontal="center" vertical="top"/>
      <protection hidden="1"/>
    </xf>
    <xf numFmtId="171" fontId="9" fillId="34" borderId="13" xfId="53" applyNumberFormat="1" applyFont="1" applyFill="1" applyBorder="1" applyAlignment="1" applyProtection="1">
      <alignment horizontal="right" vertical="top"/>
      <protection hidden="1"/>
    </xf>
    <xf numFmtId="0" fontId="7" fillId="0" borderId="13" xfId="53" applyNumberFormat="1" applyFont="1" applyFill="1" applyBorder="1" applyAlignment="1" applyProtection="1">
      <alignment horizontal="left" vertical="top" wrapText="1"/>
      <protection hidden="1"/>
    </xf>
    <xf numFmtId="49" fontId="7" fillId="0" borderId="13" xfId="53" applyNumberFormat="1" applyFont="1" applyFill="1" applyBorder="1" applyAlignment="1" applyProtection="1">
      <alignment horizontal="center" vertical="top"/>
      <protection hidden="1"/>
    </xf>
    <xf numFmtId="172" fontId="7" fillId="0" borderId="13" xfId="53" applyNumberFormat="1" applyFont="1" applyFill="1" applyBorder="1" applyAlignment="1" applyProtection="1">
      <alignment horizontal="center" vertical="top"/>
      <protection hidden="1"/>
    </xf>
    <xf numFmtId="171" fontId="7" fillId="0" borderId="13" xfId="53" applyNumberFormat="1" applyFont="1" applyFill="1" applyBorder="1" applyAlignment="1" applyProtection="1">
      <alignment horizontal="right" vertical="top"/>
      <protection hidden="1"/>
    </xf>
    <xf numFmtId="0" fontId="10" fillId="0" borderId="13" xfId="0" applyFont="1" applyFill="1" applyBorder="1" applyAlignment="1">
      <alignment wrapText="1"/>
    </xf>
    <xf numFmtId="0" fontId="8" fillId="35" borderId="13" xfId="53" applyFont="1" applyFill="1" applyBorder="1" applyAlignment="1" applyProtection="1">
      <alignment vertical="top"/>
      <protection hidden="1"/>
    </xf>
    <xf numFmtId="49" fontId="7" fillId="35" borderId="13" xfId="53" applyNumberFormat="1" applyFont="1" applyFill="1" applyBorder="1" applyAlignment="1" applyProtection="1">
      <alignment horizontal="center"/>
      <protection hidden="1"/>
    </xf>
    <xf numFmtId="0" fontId="7" fillId="35" borderId="13" xfId="53" applyFont="1" applyFill="1" applyBorder="1" applyAlignment="1" applyProtection="1">
      <alignment/>
      <protection hidden="1"/>
    </xf>
    <xf numFmtId="0" fontId="2" fillId="0" borderId="0" xfId="53" applyFont="1" applyFill="1" applyBorder="1" applyProtection="1">
      <alignment/>
      <protection hidden="1"/>
    </xf>
    <xf numFmtId="49" fontId="7" fillId="34" borderId="13" xfId="53" applyNumberFormat="1" applyFont="1" applyFill="1" applyBorder="1" applyAlignment="1" applyProtection="1">
      <alignment horizontal="center"/>
      <protection hidden="1"/>
    </xf>
    <xf numFmtId="0" fontId="7" fillId="34" borderId="13" xfId="53" applyFont="1" applyFill="1" applyBorder="1" applyAlignment="1" applyProtection="1">
      <alignment/>
      <protection hidden="1"/>
    </xf>
    <xf numFmtId="171" fontId="8" fillId="34" borderId="13" xfId="53" applyNumberFormat="1" applyFont="1" applyFill="1" applyBorder="1" applyAlignment="1" applyProtection="1">
      <alignment/>
      <protection hidden="1"/>
    </xf>
    <xf numFmtId="0" fontId="4" fillId="0" borderId="15" xfId="53" applyFont="1" applyFill="1" applyBorder="1" applyProtection="1">
      <alignment/>
      <protection hidden="1"/>
    </xf>
    <xf numFmtId="0" fontId="4" fillId="0" borderId="16" xfId="53" applyFont="1" applyFill="1" applyBorder="1" applyProtection="1">
      <alignment/>
      <protection hidden="1"/>
    </xf>
    <xf numFmtId="0" fontId="8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8" fillId="0" borderId="13" xfId="53" applyNumberFormat="1" applyFont="1" applyFill="1" applyBorder="1" applyAlignment="1" applyProtection="1">
      <alignment horizontal="center" vertical="center" wrapText="1"/>
      <protection hidden="1"/>
    </xf>
    <xf numFmtId="171" fontId="8" fillId="0" borderId="13" xfId="53" applyNumberFormat="1" applyFont="1" applyFill="1" applyBorder="1" applyAlignment="1" applyProtection="1">
      <alignment horizontal="center" vertical="center" wrapText="1"/>
      <protection hidden="1"/>
    </xf>
    <xf numFmtId="171" fontId="7" fillId="0" borderId="13" xfId="53" applyNumberFormat="1" applyFont="1" applyFill="1" applyBorder="1" applyAlignment="1" applyProtection="1">
      <alignment horizontal="right" vertical="top"/>
      <protection hidden="1" locked="0"/>
    </xf>
    <xf numFmtId="171" fontId="8" fillId="35" borderId="13" xfId="53" applyNumberFormat="1" applyFont="1" applyFill="1" applyBorder="1" applyAlignment="1" applyProtection="1">
      <alignment/>
      <protection hidden="1" locked="0"/>
    </xf>
    <xf numFmtId="0" fontId="4" fillId="0" borderId="0" xfId="53" applyFont="1" applyFill="1" applyAlignment="1" applyProtection="1">
      <alignment vertical="center"/>
      <protection hidden="1"/>
    </xf>
    <xf numFmtId="0" fontId="4" fillId="0" borderId="0" xfId="53" applyFont="1" applyFill="1" applyAlignment="1" applyProtection="1">
      <alignment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9" fillId="36" borderId="13" xfId="53" applyNumberFormat="1" applyFont="1" applyFill="1" applyBorder="1" applyAlignment="1" applyProtection="1">
      <alignment horizontal="left" vertical="top" wrapText="1"/>
      <protection hidden="1"/>
    </xf>
    <xf numFmtId="49" fontId="9" fillId="36" borderId="13" xfId="53" applyNumberFormat="1" applyFont="1" applyFill="1" applyBorder="1" applyAlignment="1" applyProtection="1">
      <alignment horizontal="center" vertical="top"/>
      <protection hidden="1"/>
    </xf>
    <xf numFmtId="172" fontId="9" fillId="36" borderId="13" xfId="53" applyNumberFormat="1" applyFont="1" applyFill="1" applyBorder="1" applyAlignment="1" applyProtection="1">
      <alignment horizontal="center" vertical="top"/>
      <protection hidden="1"/>
    </xf>
    <xf numFmtId="171" fontId="9" fillId="36" borderId="13" xfId="53" applyNumberFormat="1" applyFont="1" applyFill="1" applyBorder="1" applyAlignment="1" applyProtection="1">
      <alignment horizontal="right" vertical="top"/>
      <protection hidden="1"/>
    </xf>
    <xf numFmtId="0" fontId="10" fillId="36" borderId="13" xfId="0" applyFont="1" applyFill="1" applyBorder="1" applyAlignment="1">
      <alignment wrapText="1"/>
    </xf>
    <xf numFmtId="0" fontId="4" fillId="36" borderId="10" xfId="53" applyFont="1" applyFill="1" applyBorder="1" applyProtection="1">
      <alignment/>
      <protection hidden="1"/>
    </xf>
    <xf numFmtId="0" fontId="2" fillId="36" borderId="0" xfId="53" applyFont="1" applyFill="1">
      <alignment/>
      <protection/>
    </xf>
    <xf numFmtId="171" fontId="9" fillId="0" borderId="13" xfId="53" applyNumberFormat="1" applyFont="1" applyFill="1" applyBorder="1" applyAlignment="1" applyProtection="1">
      <alignment horizontal="right" vertical="top"/>
      <protection hidden="1"/>
    </xf>
    <xf numFmtId="0" fontId="3" fillId="34" borderId="13" xfId="53" applyFont="1" applyFill="1" applyBorder="1" applyAlignment="1" applyProtection="1">
      <alignment vertical="top"/>
      <protection hidden="1"/>
    </xf>
    <xf numFmtId="0" fontId="11" fillId="34" borderId="13" xfId="0" applyFont="1" applyFill="1" applyBorder="1" applyAlignment="1">
      <alignment wrapText="1"/>
    </xf>
    <xf numFmtId="0" fontId="12" fillId="37" borderId="13" xfId="53" applyNumberFormat="1" applyFont="1" applyFill="1" applyBorder="1" applyAlignment="1" applyProtection="1">
      <alignment horizontal="left" vertical="top" wrapText="1"/>
      <protection hidden="1"/>
    </xf>
    <xf numFmtId="49" fontId="12" fillId="37" borderId="13" xfId="53" applyNumberFormat="1" applyFont="1" applyFill="1" applyBorder="1" applyAlignment="1" applyProtection="1">
      <alignment horizontal="center" vertical="top"/>
      <protection hidden="1"/>
    </xf>
    <xf numFmtId="172" fontId="12" fillId="37" borderId="13" xfId="53" applyNumberFormat="1" applyFont="1" applyFill="1" applyBorder="1" applyAlignment="1" applyProtection="1">
      <alignment horizontal="center" vertical="top"/>
      <protection hidden="1"/>
    </xf>
    <xf numFmtId="171" fontId="12" fillId="37" borderId="13" xfId="53" applyNumberFormat="1" applyFont="1" applyFill="1" applyBorder="1" applyAlignment="1" applyProtection="1">
      <alignment horizontal="right" vertical="top"/>
      <protection hidden="1"/>
    </xf>
    <xf numFmtId="0" fontId="4" fillId="0" borderId="11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17" xfId="53" applyNumberFormat="1" applyFont="1" applyFill="1" applyBorder="1" applyAlignment="1" applyProtection="1">
      <alignment horizontal="center" vertical="center"/>
      <protection hidden="1"/>
    </xf>
    <xf numFmtId="0" fontId="5" fillId="0" borderId="18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7" xfId="53" applyNumberFormat="1" applyFont="1" applyFill="1" applyBorder="1" applyAlignment="1" applyProtection="1">
      <alignment horizontal="center" vertical="center"/>
      <protection hidden="1"/>
    </xf>
    <xf numFmtId="0" fontId="4" fillId="0" borderId="18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36" borderId="11" xfId="53" applyNumberFormat="1" applyFont="1" applyFill="1" applyBorder="1" applyAlignment="1" applyProtection="1">
      <alignment horizontal="center" vertical="center"/>
      <protection hidden="1"/>
    </xf>
    <xf numFmtId="0" fontId="5" fillId="36" borderId="12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4" fillId="0" borderId="0" xfId="53" applyFont="1" applyFill="1" applyAlignment="1" applyProtection="1">
      <alignment horizontal="left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8;&#1099;&#1081;%20&#1082;&#1086;&#1084;&#1087;\Documents%20and%20Settings\&#1042;&#1083;&#1072;&#1076;&#1077;&#1083;&#1077;&#1094;\&#1052;&#1086;&#1080;%20&#1076;&#1086;&#1082;&#1091;&#1084;&#1077;&#1085;&#1090;&#1099;\&#1041;&#1070;&#1044;&#1046;&#1045;&#1058;&#1067;%20&#1048;%20&#1048;&#1061;%20&#1048;&#1057;&#1055;&#1054;&#1051;&#1053;&#1045;&#1053;&#1048;&#1045;\&#1041;&#1102;&#1076;&#1078;&#1077;&#1090;%202017-2019\&#1082;&#1089;&#1087;\&#1050;&#1085;&#1080;&#1075;&#1072;1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план"/>
      <sheetName val="сводный план (2)"/>
    </sheetNames>
    <sheetDataSet>
      <sheetData sheetId="1">
        <row r="6">
          <cell r="O6">
            <v>639347</v>
          </cell>
          <cell r="P6">
            <v>639347</v>
          </cell>
        </row>
        <row r="7">
          <cell r="O7">
            <v>193083</v>
          </cell>
          <cell r="P7">
            <v>193083</v>
          </cell>
        </row>
        <row r="29">
          <cell r="O29">
            <v>5000</v>
          </cell>
          <cell r="P29">
            <v>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4"/>
  <sheetViews>
    <sheetView showGridLines="0" tabSelected="1" view="pageBreakPreview" zoomScaleSheetLayoutView="100" zoomScalePageLayoutView="0" workbookViewId="0" topLeftCell="A169">
      <selection activeCell="J118" sqref="J118"/>
    </sheetView>
  </sheetViews>
  <sheetFormatPr defaultColWidth="9.140625" defaultRowHeight="15"/>
  <cols>
    <col min="1" max="1" width="0.13671875" style="5" customWidth="1"/>
    <col min="2" max="6" width="0" style="5" hidden="1" customWidth="1"/>
    <col min="7" max="7" width="39.00390625" style="5" customWidth="1"/>
    <col min="8" max="8" width="11.57421875" style="14" customWidth="1"/>
    <col min="9" max="9" width="8.421875" style="5" customWidth="1"/>
    <col min="10" max="10" width="13.421875" style="12" customWidth="1"/>
    <col min="11" max="11" width="15.57421875" style="12" customWidth="1"/>
    <col min="12" max="16384" width="9.140625" style="5" customWidth="1"/>
  </cols>
  <sheetData>
    <row r="1" spans="1:11" ht="15" customHeight="1">
      <c r="A1" s="2"/>
      <c r="B1" s="2"/>
      <c r="C1" s="2"/>
      <c r="D1" s="2"/>
      <c r="E1" s="2"/>
      <c r="F1" s="2"/>
      <c r="G1" s="2"/>
      <c r="H1" s="45"/>
      <c r="I1" s="45"/>
      <c r="J1" s="83" t="s">
        <v>229</v>
      </c>
      <c r="K1" s="83"/>
    </row>
    <row r="2" spans="1:11" ht="15" customHeight="1">
      <c r="A2" s="2"/>
      <c r="B2" s="2"/>
      <c r="C2" s="2"/>
      <c r="D2" s="2"/>
      <c r="E2" s="2"/>
      <c r="F2" s="2"/>
      <c r="G2" s="2"/>
      <c r="H2" s="45"/>
      <c r="I2" s="45"/>
      <c r="J2" s="83"/>
      <c r="K2" s="83"/>
    </row>
    <row r="3" spans="1:11" ht="15" customHeight="1">
      <c r="A3" s="2"/>
      <c r="B3" s="2"/>
      <c r="C3" s="2"/>
      <c r="D3" s="2"/>
      <c r="E3" s="2"/>
      <c r="F3" s="2"/>
      <c r="G3" s="2"/>
      <c r="H3" s="44"/>
      <c r="I3" s="44"/>
      <c r="J3" s="83"/>
      <c r="K3" s="83"/>
    </row>
    <row r="4" spans="1:11" ht="14.25" customHeight="1">
      <c r="A4" s="6"/>
      <c r="B4" s="6"/>
      <c r="C4" s="6"/>
      <c r="D4" s="6"/>
      <c r="E4" s="6"/>
      <c r="F4" s="6"/>
      <c r="G4" s="6"/>
      <c r="H4" s="13"/>
      <c r="I4" s="6"/>
      <c r="J4" s="83"/>
      <c r="K4" s="83"/>
    </row>
    <row r="5" spans="1:11" ht="84.75" customHeight="1">
      <c r="A5" s="2"/>
      <c r="B5" s="81" t="s">
        <v>228</v>
      </c>
      <c r="C5" s="81"/>
      <c r="D5" s="81"/>
      <c r="E5" s="81"/>
      <c r="F5" s="81"/>
      <c r="G5" s="81"/>
      <c r="H5" s="81"/>
      <c r="I5" s="81"/>
      <c r="J5" s="81"/>
      <c r="K5" s="82"/>
    </row>
    <row r="6" spans="1:11" ht="14.25" customHeight="1">
      <c r="A6" s="6"/>
      <c r="B6" s="6"/>
      <c r="C6" s="6"/>
      <c r="D6" s="6"/>
      <c r="E6" s="6"/>
      <c r="F6" s="6"/>
      <c r="G6" s="6"/>
      <c r="H6" s="13"/>
      <c r="I6" s="6"/>
      <c r="J6" s="11"/>
      <c r="K6" s="11"/>
    </row>
    <row r="7" spans="1:11" ht="46.5" customHeight="1">
      <c r="A7" s="2"/>
      <c r="B7" s="3"/>
      <c r="C7" s="3"/>
      <c r="D7" s="3"/>
      <c r="E7" s="4"/>
      <c r="F7" s="4"/>
      <c r="G7" s="39" t="s">
        <v>32</v>
      </c>
      <c r="H7" s="40" t="s">
        <v>31</v>
      </c>
      <c r="I7" s="39" t="s">
        <v>30</v>
      </c>
      <c r="J7" s="41" t="s">
        <v>210</v>
      </c>
      <c r="K7" s="41" t="s">
        <v>227</v>
      </c>
    </row>
    <row r="8" spans="1:11" ht="12" customHeight="1">
      <c r="A8" s="2"/>
      <c r="B8" s="37"/>
      <c r="C8" s="37"/>
      <c r="D8" s="37"/>
      <c r="E8" s="38"/>
      <c r="F8" s="38"/>
      <c r="G8" s="15">
        <v>1</v>
      </c>
      <c r="H8" s="16" t="s">
        <v>37</v>
      </c>
      <c r="I8" s="15">
        <v>3</v>
      </c>
      <c r="J8" s="16">
        <v>4</v>
      </c>
      <c r="K8" s="16" t="s">
        <v>38</v>
      </c>
    </row>
    <row r="9" spans="1:11" ht="33.75" customHeight="1">
      <c r="A9" s="1"/>
      <c r="B9" s="77" t="s">
        <v>29</v>
      </c>
      <c r="C9" s="77"/>
      <c r="D9" s="77"/>
      <c r="E9" s="77"/>
      <c r="F9" s="78"/>
      <c r="G9" s="17" t="s">
        <v>53</v>
      </c>
      <c r="H9" s="18" t="s">
        <v>52</v>
      </c>
      <c r="I9" s="19" t="s">
        <v>0</v>
      </c>
      <c r="J9" s="20">
        <f>J10+J14</f>
        <v>979675</v>
      </c>
      <c r="K9" s="20">
        <f>K10+K14</f>
        <v>1052302</v>
      </c>
    </row>
    <row r="10" spans="1:11" ht="45.75" customHeight="1">
      <c r="A10" s="1"/>
      <c r="B10" s="64" t="s">
        <v>28</v>
      </c>
      <c r="C10" s="64"/>
      <c r="D10" s="64"/>
      <c r="E10" s="64"/>
      <c r="F10" s="65"/>
      <c r="G10" s="21" t="s">
        <v>41</v>
      </c>
      <c r="H10" s="22" t="s">
        <v>54</v>
      </c>
      <c r="I10" s="23" t="s">
        <v>0</v>
      </c>
      <c r="J10" s="24">
        <f aca="true" t="shared" si="0" ref="J10:K12">J11</f>
        <v>0</v>
      </c>
      <c r="K10" s="24">
        <f t="shared" si="0"/>
        <v>0</v>
      </c>
    </row>
    <row r="11" spans="1:11" ht="54.75" customHeight="1">
      <c r="A11" s="1"/>
      <c r="B11" s="64" t="s">
        <v>28</v>
      </c>
      <c r="C11" s="64"/>
      <c r="D11" s="64"/>
      <c r="E11" s="64"/>
      <c r="F11" s="65"/>
      <c r="G11" s="48" t="s">
        <v>42</v>
      </c>
      <c r="H11" s="49" t="s">
        <v>54</v>
      </c>
      <c r="I11" s="50" t="s">
        <v>0</v>
      </c>
      <c r="J11" s="51">
        <f t="shared" si="0"/>
        <v>0</v>
      </c>
      <c r="K11" s="51">
        <f t="shared" si="0"/>
        <v>0</v>
      </c>
    </row>
    <row r="12" spans="1:11" ht="34.5">
      <c r="A12" s="1"/>
      <c r="B12" s="62" t="s">
        <v>27</v>
      </c>
      <c r="C12" s="62"/>
      <c r="D12" s="62"/>
      <c r="E12" s="62"/>
      <c r="F12" s="63"/>
      <c r="G12" s="29" t="s">
        <v>56</v>
      </c>
      <c r="H12" s="26" t="s">
        <v>55</v>
      </c>
      <c r="I12" s="27" t="s">
        <v>0</v>
      </c>
      <c r="J12" s="28">
        <f t="shared" si="0"/>
        <v>0</v>
      </c>
      <c r="K12" s="28">
        <f t="shared" si="0"/>
        <v>0</v>
      </c>
    </row>
    <row r="13" spans="1:11" ht="15.75">
      <c r="A13" s="1"/>
      <c r="B13" s="73">
        <v>300</v>
      </c>
      <c r="C13" s="73"/>
      <c r="D13" s="73"/>
      <c r="E13" s="73"/>
      <c r="F13" s="74"/>
      <c r="G13" s="25" t="s">
        <v>34</v>
      </c>
      <c r="H13" s="26" t="s">
        <v>0</v>
      </c>
      <c r="I13" s="27">
        <v>400</v>
      </c>
      <c r="J13" s="42">
        <v>0</v>
      </c>
      <c r="K13" s="42">
        <v>0</v>
      </c>
    </row>
    <row r="14" spans="1:11" ht="34.5" customHeight="1">
      <c r="A14" s="1"/>
      <c r="B14" s="64" t="s">
        <v>28</v>
      </c>
      <c r="C14" s="64"/>
      <c r="D14" s="64"/>
      <c r="E14" s="64"/>
      <c r="F14" s="65"/>
      <c r="G14" s="21" t="s">
        <v>43</v>
      </c>
      <c r="H14" s="22" t="s">
        <v>57</v>
      </c>
      <c r="I14" s="23" t="s">
        <v>0</v>
      </c>
      <c r="J14" s="24">
        <f aca="true" t="shared" si="1" ref="J14:K16">J15</f>
        <v>979675</v>
      </c>
      <c r="K14" s="24">
        <f t="shared" si="1"/>
        <v>1052302</v>
      </c>
    </row>
    <row r="15" spans="1:11" ht="34.5" customHeight="1">
      <c r="A15" s="1"/>
      <c r="B15" s="64" t="s">
        <v>28</v>
      </c>
      <c r="C15" s="64"/>
      <c r="D15" s="64"/>
      <c r="E15" s="64"/>
      <c r="F15" s="65"/>
      <c r="G15" s="52" t="s">
        <v>44</v>
      </c>
      <c r="H15" s="49" t="s">
        <v>58</v>
      </c>
      <c r="I15" s="50" t="s">
        <v>0</v>
      </c>
      <c r="J15" s="51">
        <f t="shared" si="1"/>
        <v>979675</v>
      </c>
      <c r="K15" s="51">
        <f t="shared" si="1"/>
        <v>1052302</v>
      </c>
    </row>
    <row r="16" spans="1:11" ht="23.25">
      <c r="A16" s="1"/>
      <c r="B16" s="62" t="s">
        <v>27</v>
      </c>
      <c r="C16" s="62"/>
      <c r="D16" s="62"/>
      <c r="E16" s="62"/>
      <c r="F16" s="63"/>
      <c r="G16" s="29" t="s">
        <v>59</v>
      </c>
      <c r="H16" s="26" t="s">
        <v>204</v>
      </c>
      <c r="I16" s="27" t="s">
        <v>0</v>
      </c>
      <c r="J16" s="55">
        <f t="shared" si="1"/>
        <v>979675</v>
      </c>
      <c r="K16" s="55">
        <f t="shared" si="1"/>
        <v>1052302</v>
      </c>
    </row>
    <row r="17" spans="1:11" ht="15.75">
      <c r="A17" s="1"/>
      <c r="B17" s="62">
        <v>600</v>
      </c>
      <c r="C17" s="62"/>
      <c r="D17" s="62"/>
      <c r="E17" s="62"/>
      <c r="F17" s="63"/>
      <c r="G17" s="25" t="s">
        <v>5</v>
      </c>
      <c r="H17" s="26" t="s">
        <v>0</v>
      </c>
      <c r="I17" s="27">
        <v>300</v>
      </c>
      <c r="J17" s="28">
        <f>250000+729675</f>
        <v>979675</v>
      </c>
      <c r="K17" s="28">
        <f>300000+752302</f>
        <v>1052302</v>
      </c>
    </row>
    <row r="18" spans="1:11" ht="52.5">
      <c r="A18" s="1"/>
      <c r="B18" s="77" t="s">
        <v>29</v>
      </c>
      <c r="C18" s="77"/>
      <c r="D18" s="77"/>
      <c r="E18" s="77"/>
      <c r="F18" s="78"/>
      <c r="G18" s="17" t="s">
        <v>60</v>
      </c>
      <c r="H18" s="18" t="s">
        <v>91</v>
      </c>
      <c r="I18" s="19" t="s">
        <v>0</v>
      </c>
      <c r="J18" s="20">
        <f>J19+J35</f>
        <v>552000</v>
      </c>
      <c r="K18" s="20">
        <f>K19+K35</f>
        <v>552000</v>
      </c>
    </row>
    <row r="19" spans="1:11" ht="34.5" customHeight="1">
      <c r="A19" s="1"/>
      <c r="B19" s="64" t="s">
        <v>28</v>
      </c>
      <c r="C19" s="64"/>
      <c r="D19" s="64"/>
      <c r="E19" s="64"/>
      <c r="F19" s="65"/>
      <c r="G19" s="21" t="s">
        <v>46</v>
      </c>
      <c r="H19" s="22" t="s">
        <v>61</v>
      </c>
      <c r="I19" s="23" t="s">
        <v>0</v>
      </c>
      <c r="J19" s="24">
        <f>J20+J23+J26+J29+J32</f>
        <v>547000</v>
      </c>
      <c r="K19" s="24">
        <f>K20+K23+K26+K29+K32</f>
        <v>547000</v>
      </c>
    </row>
    <row r="20" spans="1:11" ht="34.5" customHeight="1">
      <c r="A20" s="1"/>
      <c r="B20" s="46"/>
      <c r="C20" s="46"/>
      <c r="D20" s="46"/>
      <c r="E20" s="46"/>
      <c r="F20" s="47"/>
      <c r="G20" s="48" t="s">
        <v>62</v>
      </c>
      <c r="H20" s="49" t="s">
        <v>63</v>
      </c>
      <c r="I20" s="50"/>
      <c r="J20" s="51">
        <f>J21</f>
        <v>0</v>
      </c>
      <c r="K20" s="51">
        <f>K21</f>
        <v>0</v>
      </c>
    </row>
    <row r="21" spans="1:11" ht="34.5">
      <c r="A21" s="1"/>
      <c r="B21" s="62" t="s">
        <v>27</v>
      </c>
      <c r="C21" s="62"/>
      <c r="D21" s="62"/>
      <c r="E21" s="62"/>
      <c r="F21" s="63"/>
      <c r="G21" s="29" t="s">
        <v>62</v>
      </c>
      <c r="H21" s="26" t="s">
        <v>64</v>
      </c>
      <c r="I21" s="27" t="s">
        <v>0</v>
      </c>
      <c r="J21" s="55">
        <f>J22</f>
        <v>0</v>
      </c>
      <c r="K21" s="55">
        <f>K22</f>
        <v>0</v>
      </c>
    </row>
    <row r="22" spans="1:11" ht="23.25">
      <c r="A22" s="1"/>
      <c r="B22" s="73">
        <v>300</v>
      </c>
      <c r="C22" s="73"/>
      <c r="D22" s="73"/>
      <c r="E22" s="73"/>
      <c r="F22" s="74"/>
      <c r="G22" s="29" t="s">
        <v>2</v>
      </c>
      <c r="H22" s="26" t="s">
        <v>0</v>
      </c>
      <c r="I22" s="27">
        <v>200</v>
      </c>
      <c r="J22" s="42"/>
      <c r="K22" s="28"/>
    </row>
    <row r="23" spans="1:11" ht="34.5" customHeight="1">
      <c r="A23" s="1"/>
      <c r="B23" s="46"/>
      <c r="C23" s="46"/>
      <c r="D23" s="46"/>
      <c r="E23" s="46"/>
      <c r="F23" s="47"/>
      <c r="G23" s="48" t="s">
        <v>66</v>
      </c>
      <c r="H23" s="49" t="s">
        <v>65</v>
      </c>
      <c r="I23" s="50"/>
      <c r="J23" s="51">
        <f>J24</f>
        <v>185000</v>
      </c>
      <c r="K23" s="51">
        <f>K24</f>
        <v>185000</v>
      </c>
    </row>
    <row r="24" spans="1:11" ht="23.25">
      <c r="A24" s="1"/>
      <c r="B24" s="62" t="s">
        <v>27</v>
      </c>
      <c r="C24" s="62"/>
      <c r="D24" s="62"/>
      <c r="E24" s="62"/>
      <c r="F24" s="63"/>
      <c r="G24" s="29" t="s">
        <v>66</v>
      </c>
      <c r="H24" s="26" t="s">
        <v>69</v>
      </c>
      <c r="I24" s="27" t="s">
        <v>0</v>
      </c>
      <c r="J24" s="55">
        <f>J25</f>
        <v>185000</v>
      </c>
      <c r="K24" s="55">
        <f>K25</f>
        <v>185000</v>
      </c>
    </row>
    <row r="25" spans="1:11" ht="23.25">
      <c r="A25" s="1"/>
      <c r="B25" s="73">
        <v>300</v>
      </c>
      <c r="C25" s="73"/>
      <c r="D25" s="73"/>
      <c r="E25" s="73"/>
      <c r="F25" s="74"/>
      <c r="G25" s="29" t="s">
        <v>2</v>
      </c>
      <c r="H25" s="26" t="s">
        <v>0</v>
      </c>
      <c r="I25" s="27">
        <v>200</v>
      </c>
      <c r="J25" s="42">
        <v>185000</v>
      </c>
      <c r="K25" s="42">
        <v>185000</v>
      </c>
    </row>
    <row r="26" spans="1:11" ht="34.5" customHeight="1">
      <c r="A26" s="1"/>
      <c r="B26" s="46"/>
      <c r="C26" s="46"/>
      <c r="D26" s="46"/>
      <c r="E26" s="46"/>
      <c r="F26" s="47"/>
      <c r="G26" s="48" t="s">
        <v>68</v>
      </c>
      <c r="H26" s="49" t="s">
        <v>67</v>
      </c>
      <c r="I26" s="50"/>
      <c r="J26" s="51">
        <f>J27</f>
        <v>240000</v>
      </c>
      <c r="K26" s="51">
        <f>K27</f>
        <v>240000</v>
      </c>
    </row>
    <row r="27" spans="1:11" ht="23.25">
      <c r="A27" s="1"/>
      <c r="B27" s="62" t="s">
        <v>27</v>
      </c>
      <c r="C27" s="62"/>
      <c r="D27" s="62"/>
      <c r="E27" s="62"/>
      <c r="F27" s="63"/>
      <c r="G27" s="29" t="s">
        <v>68</v>
      </c>
      <c r="H27" s="26" t="s">
        <v>70</v>
      </c>
      <c r="I27" s="27" t="s">
        <v>0</v>
      </c>
      <c r="J27" s="55">
        <f>J28</f>
        <v>240000</v>
      </c>
      <c r="K27" s="55">
        <f>K28</f>
        <v>240000</v>
      </c>
    </row>
    <row r="28" spans="1:11" ht="23.25">
      <c r="A28" s="1"/>
      <c r="B28" s="73">
        <v>300</v>
      </c>
      <c r="C28" s="73"/>
      <c r="D28" s="73"/>
      <c r="E28" s="73"/>
      <c r="F28" s="74"/>
      <c r="G28" s="29" t="s">
        <v>2</v>
      </c>
      <c r="H28" s="26" t="s">
        <v>0</v>
      </c>
      <c r="I28" s="27">
        <v>200</v>
      </c>
      <c r="J28" s="42">
        <v>240000</v>
      </c>
      <c r="K28" s="42">
        <v>240000</v>
      </c>
    </row>
    <row r="29" spans="1:11" ht="34.5" customHeight="1">
      <c r="A29" s="1"/>
      <c r="B29" s="46"/>
      <c r="C29" s="46"/>
      <c r="D29" s="46"/>
      <c r="E29" s="46"/>
      <c r="F29" s="47"/>
      <c r="G29" s="48" t="s">
        <v>73</v>
      </c>
      <c r="H29" s="49" t="s">
        <v>71</v>
      </c>
      <c r="I29" s="50"/>
      <c r="J29" s="51">
        <f>J30</f>
        <v>0</v>
      </c>
      <c r="K29" s="51">
        <f>K30</f>
        <v>0</v>
      </c>
    </row>
    <row r="30" spans="1:11" ht="23.25">
      <c r="A30" s="1"/>
      <c r="B30" s="62" t="s">
        <v>27</v>
      </c>
      <c r="C30" s="62"/>
      <c r="D30" s="62"/>
      <c r="E30" s="62"/>
      <c r="F30" s="63"/>
      <c r="G30" s="29" t="s">
        <v>73</v>
      </c>
      <c r="H30" s="26" t="s">
        <v>72</v>
      </c>
      <c r="I30" s="27" t="s">
        <v>0</v>
      </c>
      <c r="J30" s="55">
        <f>J31</f>
        <v>0</v>
      </c>
      <c r="K30" s="55">
        <f>K31</f>
        <v>0</v>
      </c>
    </row>
    <row r="31" spans="1:11" ht="23.25">
      <c r="A31" s="1"/>
      <c r="B31" s="73">
        <v>300</v>
      </c>
      <c r="C31" s="73"/>
      <c r="D31" s="73"/>
      <c r="E31" s="73"/>
      <c r="F31" s="74"/>
      <c r="G31" s="29" t="s">
        <v>2</v>
      </c>
      <c r="H31" s="26" t="s">
        <v>0</v>
      </c>
      <c r="I31" s="27">
        <v>200</v>
      </c>
      <c r="J31" s="42"/>
      <c r="K31" s="28"/>
    </row>
    <row r="32" spans="1:11" ht="34.5" customHeight="1">
      <c r="A32" s="1"/>
      <c r="B32" s="46"/>
      <c r="C32" s="46"/>
      <c r="D32" s="46"/>
      <c r="E32" s="46"/>
      <c r="F32" s="47"/>
      <c r="G32" s="48" t="s">
        <v>76</v>
      </c>
      <c r="H32" s="49" t="s">
        <v>74</v>
      </c>
      <c r="I32" s="50"/>
      <c r="J32" s="51">
        <f>J33</f>
        <v>122000</v>
      </c>
      <c r="K32" s="51">
        <f>K33</f>
        <v>122000</v>
      </c>
    </row>
    <row r="33" spans="1:11" ht="15.75">
      <c r="A33" s="1"/>
      <c r="B33" s="62" t="s">
        <v>27</v>
      </c>
      <c r="C33" s="62"/>
      <c r="D33" s="62"/>
      <c r="E33" s="62"/>
      <c r="F33" s="63"/>
      <c r="G33" s="29" t="s">
        <v>77</v>
      </c>
      <c r="H33" s="26" t="s">
        <v>75</v>
      </c>
      <c r="I33" s="27" t="s">
        <v>0</v>
      </c>
      <c r="J33" s="55">
        <f>J34</f>
        <v>122000</v>
      </c>
      <c r="K33" s="55">
        <f>K34</f>
        <v>122000</v>
      </c>
    </row>
    <row r="34" spans="1:11" ht="23.25">
      <c r="A34" s="1"/>
      <c r="B34" s="73">
        <v>300</v>
      </c>
      <c r="C34" s="73"/>
      <c r="D34" s="73"/>
      <c r="E34" s="73"/>
      <c r="F34" s="74"/>
      <c r="G34" s="29" t="s">
        <v>2</v>
      </c>
      <c r="H34" s="26" t="s">
        <v>0</v>
      </c>
      <c r="I34" s="27">
        <v>200</v>
      </c>
      <c r="J34" s="42">
        <v>122000</v>
      </c>
      <c r="K34" s="42">
        <v>122000</v>
      </c>
    </row>
    <row r="35" spans="1:11" ht="43.5" customHeight="1">
      <c r="A35" s="1"/>
      <c r="B35" s="64" t="s">
        <v>28</v>
      </c>
      <c r="C35" s="64"/>
      <c r="D35" s="64"/>
      <c r="E35" s="64"/>
      <c r="F35" s="65"/>
      <c r="G35" s="21" t="s">
        <v>45</v>
      </c>
      <c r="H35" s="22" t="s">
        <v>90</v>
      </c>
      <c r="I35" s="23" t="s">
        <v>0</v>
      </c>
      <c r="J35" s="24">
        <f>J36+J39+J42</f>
        <v>5000</v>
      </c>
      <c r="K35" s="24">
        <f>K36+K39+K42</f>
        <v>5000</v>
      </c>
    </row>
    <row r="36" spans="1:11" ht="34.5" customHeight="1">
      <c r="A36" s="1"/>
      <c r="B36" s="46"/>
      <c r="C36" s="46"/>
      <c r="D36" s="46"/>
      <c r="E36" s="46"/>
      <c r="F36" s="47"/>
      <c r="G36" s="48" t="s">
        <v>79</v>
      </c>
      <c r="H36" s="49" t="s">
        <v>78</v>
      </c>
      <c r="I36" s="50"/>
      <c r="J36" s="51">
        <f>J37</f>
        <v>0</v>
      </c>
      <c r="K36" s="51">
        <f>K37</f>
        <v>0</v>
      </c>
    </row>
    <row r="37" spans="1:11" ht="23.25">
      <c r="A37" s="1"/>
      <c r="B37" s="62" t="s">
        <v>27</v>
      </c>
      <c r="C37" s="62"/>
      <c r="D37" s="62"/>
      <c r="E37" s="62"/>
      <c r="F37" s="63"/>
      <c r="G37" s="29" t="s">
        <v>79</v>
      </c>
      <c r="H37" s="26" t="s">
        <v>80</v>
      </c>
      <c r="I37" s="27" t="s">
        <v>0</v>
      </c>
      <c r="J37" s="55">
        <f>J38</f>
        <v>0</v>
      </c>
      <c r="K37" s="55">
        <f>K38</f>
        <v>0</v>
      </c>
    </row>
    <row r="38" spans="1:11" ht="23.25">
      <c r="A38" s="1"/>
      <c r="B38" s="62">
        <v>600</v>
      </c>
      <c r="C38" s="62"/>
      <c r="D38" s="62"/>
      <c r="E38" s="62"/>
      <c r="F38" s="63"/>
      <c r="G38" s="29" t="s">
        <v>2</v>
      </c>
      <c r="H38" s="26" t="s">
        <v>0</v>
      </c>
      <c r="I38" s="27">
        <v>200</v>
      </c>
      <c r="J38" s="28"/>
      <c r="K38" s="42"/>
    </row>
    <row r="39" spans="1:11" ht="25.5" customHeight="1">
      <c r="A39" s="1"/>
      <c r="B39" s="46"/>
      <c r="C39" s="46"/>
      <c r="D39" s="46"/>
      <c r="E39" s="46"/>
      <c r="F39" s="47"/>
      <c r="G39" s="48" t="s">
        <v>83</v>
      </c>
      <c r="H39" s="49" t="s">
        <v>81</v>
      </c>
      <c r="I39" s="50"/>
      <c r="J39" s="51">
        <f>J40</f>
        <v>0</v>
      </c>
      <c r="K39" s="51">
        <f>K40</f>
        <v>0</v>
      </c>
    </row>
    <row r="40" spans="1:11" ht="23.25">
      <c r="A40" s="1"/>
      <c r="B40" s="62" t="s">
        <v>27</v>
      </c>
      <c r="C40" s="62"/>
      <c r="D40" s="62"/>
      <c r="E40" s="62"/>
      <c r="F40" s="63"/>
      <c r="G40" s="29" t="s">
        <v>83</v>
      </c>
      <c r="H40" s="26" t="s">
        <v>82</v>
      </c>
      <c r="I40" s="27" t="s">
        <v>0</v>
      </c>
      <c r="J40" s="55">
        <f>J41</f>
        <v>0</v>
      </c>
      <c r="K40" s="55">
        <f>K41</f>
        <v>0</v>
      </c>
    </row>
    <row r="41" spans="1:11" ht="23.25">
      <c r="A41" s="1"/>
      <c r="B41" s="62">
        <v>600</v>
      </c>
      <c r="C41" s="62"/>
      <c r="D41" s="62"/>
      <c r="E41" s="62"/>
      <c r="F41" s="63"/>
      <c r="G41" s="29" t="s">
        <v>2</v>
      </c>
      <c r="H41" s="26" t="s">
        <v>0</v>
      </c>
      <c r="I41" s="27">
        <v>200</v>
      </c>
      <c r="J41" s="28"/>
      <c r="K41" s="42"/>
    </row>
    <row r="42" spans="1:11" ht="48.75" customHeight="1">
      <c r="A42" s="1"/>
      <c r="B42" s="46"/>
      <c r="C42" s="46"/>
      <c r="D42" s="46"/>
      <c r="E42" s="46"/>
      <c r="F42" s="47"/>
      <c r="G42" s="48" t="s">
        <v>86</v>
      </c>
      <c r="H42" s="49" t="s">
        <v>84</v>
      </c>
      <c r="I42" s="50"/>
      <c r="J42" s="51">
        <f>J43</f>
        <v>5000</v>
      </c>
      <c r="K42" s="51">
        <f>K43</f>
        <v>5000</v>
      </c>
    </row>
    <row r="43" spans="1:11" ht="57">
      <c r="A43" s="1"/>
      <c r="B43" s="62" t="s">
        <v>27</v>
      </c>
      <c r="C43" s="62"/>
      <c r="D43" s="62"/>
      <c r="E43" s="62"/>
      <c r="F43" s="63"/>
      <c r="G43" s="29" t="s">
        <v>86</v>
      </c>
      <c r="H43" s="26" t="s">
        <v>85</v>
      </c>
      <c r="I43" s="27" t="s">
        <v>0</v>
      </c>
      <c r="J43" s="55">
        <f>J44</f>
        <v>5000</v>
      </c>
      <c r="K43" s="55">
        <f>K44</f>
        <v>5000</v>
      </c>
    </row>
    <row r="44" spans="1:11" ht="23.25">
      <c r="A44" s="1"/>
      <c r="B44" s="62">
        <v>600</v>
      </c>
      <c r="C44" s="62"/>
      <c r="D44" s="62"/>
      <c r="E44" s="62"/>
      <c r="F44" s="63"/>
      <c r="G44" s="29" t="s">
        <v>2</v>
      </c>
      <c r="H44" s="26" t="s">
        <v>0</v>
      </c>
      <c r="I44" s="27">
        <v>200</v>
      </c>
      <c r="J44" s="28">
        <f>'[1]сводный план (2)'!$O$29</f>
        <v>5000</v>
      </c>
      <c r="K44" s="28">
        <f>'[1]сводный план (2)'!$P$29</f>
        <v>5000</v>
      </c>
    </row>
    <row r="45" spans="1:11" ht="42">
      <c r="A45" s="1"/>
      <c r="B45" s="77" t="s">
        <v>26</v>
      </c>
      <c r="C45" s="77"/>
      <c r="D45" s="77"/>
      <c r="E45" s="77"/>
      <c r="F45" s="78"/>
      <c r="G45" s="17" t="s">
        <v>197</v>
      </c>
      <c r="H45" s="18" t="s">
        <v>89</v>
      </c>
      <c r="I45" s="19" t="s">
        <v>0</v>
      </c>
      <c r="J45" s="20">
        <f>J46</f>
        <v>0</v>
      </c>
      <c r="K45" s="20">
        <f>K46</f>
        <v>0</v>
      </c>
    </row>
    <row r="46" spans="1:11" ht="33.75">
      <c r="A46" s="1"/>
      <c r="B46" s="64" t="s">
        <v>25</v>
      </c>
      <c r="C46" s="64"/>
      <c r="D46" s="64"/>
      <c r="E46" s="64"/>
      <c r="F46" s="65"/>
      <c r="G46" s="21" t="s">
        <v>39</v>
      </c>
      <c r="H46" s="22" t="s">
        <v>88</v>
      </c>
      <c r="I46" s="23" t="s">
        <v>0</v>
      </c>
      <c r="J46" s="24">
        <f>J47+J51+J54+J57+J60+J63</f>
        <v>0</v>
      </c>
      <c r="K46" s="24">
        <f>K47+K51+K54+K57+K60+K63</f>
        <v>0</v>
      </c>
    </row>
    <row r="47" spans="1:11" ht="33.75">
      <c r="A47" s="1"/>
      <c r="B47" s="64" t="s">
        <v>25</v>
      </c>
      <c r="C47" s="64"/>
      <c r="D47" s="64"/>
      <c r="E47" s="64"/>
      <c r="F47" s="65"/>
      <c r="G47" s="48" t="s">
        <v>35</v>
      </c>
      <c r="H47" s="49" t="s">
        <v>87</v>
      </c>
      <c r="I47" s="50" t="s">
        <v>0</v>
      </c>
      <c r="J47" s="51">
        <f>J48</f>
        <v>0</v>
      </c>
      <c r="K47" s="51">
        <f>K48</f>
        <v>0</v>
      </c>
    </row>
    <row r="48" spans="1:11" ht="22.5">
      <c r="A48" s="1"/>
      <c r="B48" s="71" t="s">
        <v>24</v>
      </c>
      <c r="C48" s="71"/>
      <c r="D48" s="71"/>
      <c r="E48" s="71"/>
      <c r="F48" s="72"/>
      <c r="G48" s="25" t="s">
        <v>93</v>
      </c>
      <c r="H48" s="26" t="s">
        <v>92</v>
      </c>
      <c r="I48" s="27" t="s">
        <v>0</v>
      </c>
      <c r="J48" s="55">
        <f>J50+J49</f>
        <v>0</v>
      </c>
      <c r="K48" s="55">
        <f>K50+K49</f>
        <v>0</v>
      </c>
    </row>
    <row r="49" spans="1:11" ht="15.75">
      <c r="A49" s="1"/>
      <c r="B49" s="62">
        <v>200</v>
      </c>
      <c r="C49" s="62"/>
      <c r="D49" s="62"/>
      <c r="E49" s="62"/>
      <c r="F49" s="63"/>
      <c r="G49" s="25" t="s">
        <v>5</v>
      </c>
      <c r="H49" s="26" t="s">
        <v>0</v>
      </c>
      <c r="I49" s="27">
        <v>300</v>
      </c>
      <c r="J49" s="28">
        <v>0</v>
      </c>
      <c r="K49" s="42">
        <v>0</v>
      </c>
    </row>
    <row r="50" spans="1:11" ht="22.5">
      <c r="A50" s="1"/>
      <c r="B50" s="62">
        <v>200</v>
      </c>
      <c r="C50" s="62"/>
      <c r="D50" s="62"/>
      <c r="E50" s="62"/>
      <c r="F50" s="63"/>
      <c r="G50" s="25" t="s">
        <v>4</v>
      </c>
      <c r="H50" s="26" t="s">
        <v>0</v>
      </c>
      <c r="I50" s="27">
        <v>600</v>
      </c>
      <c r="J50" s="28">
        <v>0</v>
      </c>
      <c r="K50" s="28">
        <v>0</v>
      </c>
    </row>
    <row r="51" spans="1:11" ht="15.75">
      <c r="A51" s="1"/>
      <c r="B51" s="64" t="s">
        <v>25</v>
      </c>
      <c r="C51" s="64"/>
      <c r="D51" s="64"/>
      <c r="E51" s="64"/>
      <c r="F51" s="65"/>
      <c r="G51" s="48" t="s">
        <v>98</v>
      </c>
      <c r="H51" s="49" t="s">
        <v>94</v>
      </c>
      <c r="I51" s="50" t="s">
        <v>0</v>
      </c>
      <c r="J51" s="51">
        <f>J52</f>
        <v>0</v>
      </c>
      <c r="K51" s="51">
        <f>K52</f>
        <v>0</v>
      </c>
    </row>
    <row r="52" spans="1:11" ht="15.75">
      <c r="A52" s="1"/>
      <c r="B52" s="71" t="s">
        <v>24</v>
      </c>
      <c r="C52" s="71"/>
      <c r="D52" s="71"/>
      <c r="E52" s="71"/>
      <c r="F52" s="72"/>
      <c r="G52" s="25" t="s">
        <v>98</v>
      </c>
      <c r="H52" s="26" t="s">
        <v>95</v>
      </c>
      <c r="I52" s="27" t="s">
        <v>0</v>
      </c>
      <c r="J52" s="55">
        <f>J53</f>
        <v>0</v>
      </c>
      <c r="K52" s="55">
        <f>K53</f>
        <v>0</v>
      </c>
    </row>
    <row r="53" spans="1:11" ht="22.5">
      <c r="A53" s="1"/>
      <c r="B53" s="62">
        <v>200</v>
      </c>
      <c r="C53" s="62"/>
      <c r="D53" s="62"/>
      <c r="E53" s="62"/>
      <c r="F53" s="63"/>
      <c r="G53" s="25" t="s">
        <v>4</v>
      </c>
      <c r="H53" s="26" t="s">
        <v>0</v>
      </c>
      <c r="I53" s="27">
        <v>600</v>
      </c>
      <c r="J53" s="28">
        <v>0</v>
      </c>
      <c r="K53" s="28">
        <v>0</v>
      </c>
    </row>
    <row r="54" spans="1:11" ht="15.75">
      <c r="A54" s="1"/>
      <c r="B54" s="64" t="s">
        <v>25</v>
      </c>
      <c r="C54" s="64"/>
      <c r="D54" s="64"/>
      <c r="E54" s="64"/>
      <c r="F54" s="65"/>
      <c r="G54" s="48" t="s">
        <v>99</v>
      </c>
      <c r="H54" s="49" t="s">
        <v>97</v>
      </c>
      <c r="I54" s="50" t="s">
        <v>0</v>
      </c>
      <c r="J54" s="51">
        <f>J55</f>
        <v>0</v>
      </c>
      <c r="K54" s="51">
        <f>K55</f>
        <v>0</v>
      </c>
    </row>
    <row r="55" spans="1:11" ht="15.75">
      <c r="A55" s="1"/>
      <c r="B55" s="71" t="s">
        <v>24</v>
      </c>
      <c r="C55" s="71"/>
      <c r="D55" s="71"/>
      <c r="E55" s="71"/>
      <c r="F55" s="72"/>
      <c r="G55" s="25" t="s">
        <v>100</v>
      </c>
      <c r="H55" s="26" t="s">
        <v>96</v>
      </c>
      <c r="I55" s="27" t="s">
        <v>0</v>
      </c>
      <c r="J55" s="55">
        <f>J56</f>
        <v>0</v>
      </c>
      <c r="K55" s="55">
        <f>K56</f>
        <v>0</v>
      </c>
    </row>
    <row r="56" spans="1:11" ht="22.5">
      <c r="A56" s="1"/>
      <c r="B56" s="62">
        <v>200</v>
      </c>
      <c r="C56" s="62"/>
      <c r="D56" s="62"/>
      <c r="E56" s="62"/>
      <c r="F56" s="63"/>
      <c r="G56" s="25" t="s">
        <v>4</v>
      </c>
      <c r="H56" s="26" t="s">
        <v>0</v>
      </c>
      <c r="I56" s="27">
        <v>600</v>
      </c>
      <c r="J56" s="28"/>
      <c r="K56" s="42"/>
    </row>
    <row r="57" spans="1:11" ht="22.5">
      <c r="A57" s="1"/>
      <c r="B57" s="64" t="s">
        <v>25</v>
      </c>
      <c r="C57" s="64"/>
      <c r="D57" s="64"/>
      <c r="E57" s="64"/>
      <c r="F57" s="65"/>
      <c r="G57" s="48" t="s">
        <v>103</v>
      </c>
      <c r="H57" s="49" t="s">
        <v>101</v>
      </c>
      <c r="I57" s="50" t="s">
        <v>0</v>
      </c>
      <c r="J57" s="51">
        <f>J58</f>
        <v>0</v>
      </c>
      <c r="K57" s="51">
        <f>K58</f>
        <v>0</v>
      </c>
    </row>
    <row r="58" spans="1:11" ht="22.5">
      <c r="A58" s="1"/>
      <c r="B58" s="71" t="s">
        <v>24</v>
      </c>
      <c r="C58" s="71"/>
      <c r="D58" s="71"/>
      <c r="E58" s="71"/>
      <c r="F58" s="72"/>
      <c r="G58" s="25" t="s">
        <v>103</v>
      </c>
      <c r="H58" s="26" t="s">
        <v>102</v>
      </c>
      <c r="I58" s="27" t="s">
        <v>0</v>
      </c>
      <c r="J58" s="55">
        <f>J59</f>
        <v>0</v>
      </c>
      <c r="K58" s="55">
        <f>K59</f>
        <v>0</v>
      </c>
    </row>
    <row r="59" spans="1:11" ht="22.5">
      <c r="A59" s="1"/>
      <c r="B59" s="62">
        <v>200</v>
      </c>
      <c r="C59" s="62"/>
      <c r="D59" s="62"/>
      <c r="E59" s="62"/>
      <c r="F59" s="63"/>
      <c r="G59" s="25" t="s">
        <v>4</v>
      </c>
      <c r="H59" s="26" t="s">
        <v>0</v>
      </c>
      <c r="I59" s="27">
        <v>600</v>
      </c>
      <c r="J59" s="28">
        <v>0</v>
      </c>
      <c r="K59" s="28">
        <f>'[1]сводный план (2)'!$P$82</f>
        <v>0</v>
      </c>
    </row>
    <row r="60" spans="1:11" ht="15.75">
      <c r="A60" s="1"/>
      <c r="B60" s="64" t="s">
        <v>25</v>
      </c>
      <c r="C60" s="64"/>
      <c r="D60" s="64"/>
      <c r="E60" s="64"/>
      <c r="F60" s="65"/>
      <c r="G60" s="48" t="s">
        <v>186</v>
      </c>
      <c r="H60" s="49" t="s">
        <v>187</v>
      </c>
      <c r="I60" s="50" t="s">
        <v>0</v>
      </c>
      <c r="J60" s="51">
        <f>J61</f>
        <v>0</v>
      </c>
      <c r="K60" s="51">
        <f>K61</f>
        <v>0</v>
      </c>
    </row>
    <row r="61" spans="1:11" ht="22.5">
      <c r="A61" s="1"/>
      <c r="B61" s="71" t="s">
        <v>24</v>
      </c>
      <c r="C61" s="71"/>
      <c r="D61" s="71"/>
      <c r="E61" s="71"/>
      <c r="F61" s="72"/>
      <c r="G61" s="25" t="s">
        <v>188</v>
      </c>
      <c r="H61" s="26" t="s">
        <v>189</v>
      </c>
      <c r="I61" s="27" t="s">
        <v>0</v>
      </c>
      <c r="J61" s="55">
        <f>J62</f>
        <v>0</v>
      </c>
      <c r="K61" s="55">
        <f>K62</f>
        <v>0</v>
      </c>
    </row>
    <row r="62" spans="1:11" ht="22.5">
      <c r="A62" s="1"/>
      <c r="B62" s="62">
        <v>200</v>
      </c>
      <c r="C62" s="62"/>
      <c r="D62" s="62"/>
      <c r="E62" s="62"/>
      <c r="F62" s="63"/>
      <c r="G62" s="25" t="s">
        <v>4</v>
      </c>
      <c r="H62" s="26" t="s">
        <v>0</v>
      </c>
      <c r="I62" s="27">
        <v>600</v>
      </c>
      <c r="J62" s="28">
        <v>0</v>
      </c>
      <c r="K62" s="28">
        <v>0</v>
      </c>
    </row>
    <row r="63" spans="1:11" ht="22.5">
      <c r="A63" s="1"/>
      <c r="B63" s="64" t="s">
        <v>25</v>
      </c>
      <c r="C63" s="64"/>
      <c r="D63" s="64"/>
      <c r="E63" s="64"/>
      <c r="F63" s="65"/>
      <c r="G63" s="48" t="s">
        <v>190</v>
      </c>
      <c r="H63" s="49" t="s">
        <v>191</v>
      </c>
      <c r="I63" s="50" t="s">
        <v>0</v>
      </c>
      <c r="J63" s="51">
        <f>J64</f>
        <v>0</v>
      </c>
      <c r="K63" s="51">
        <f>K64</f>
        <v>0</v>
      </c>
    </row>
    <row r="64" spans="1:11" ht="22.5">
      <c r="A64" s="1"/>
      <c r="B64" s="71" t="s">
        <v>24</v>
      </c>
      <c r="C64" s="71"/>
      <c r="D64" s="71"/>
      <c r="E64" s="71"/>
      <c r="F64" s="72"/>
      <c r="G64" s="25" t="s">
        <v>192</v>
      </c>
      <c r="H64" s="26" t="s">
        <v>193</v>
      </c>
      <c r="I64" s="27" t="s">
        <v>0</v>
      </c>
      <c r="J64" s="55">
        <f>J65</f>
        <v>0</v>
      </c>
      <c r="K64" s="55">
        <f>K65</f>
        <v>0</v>
      </c>
    </row>
    <row r="65" spans="1:11" ht="22.5">
      <c r="A65" s="1"/>
      <c r="B65" s="62">
        <v>200</v>
      </c>
      <c r="C65" s="62"/>
      <c r="D65" s="62"/>
      <c r="E65" s="62"/>
      <c r="F65" s="63"/>
      <c r="G65" s="25" t="s">
        <v>4</v>
      </c>
      <c r="H65" s="26" t="s">
        <v>0</v>
      </c>
      <c r="I65" s="27">
        <v>600</v>
      </c>
      <c r="J65" s="28">
        <v>0</v>
      </c>
      <c r="K65" s="28">
        <v>0</v>
      </c>
    </row>
    <row r="66" spans="1:11" ht="31.5">
      <c r="A66" s="1"/>
      <c r="B66" s="77" t="s">
        <v>26</v>
      </c>
      <c r="C66" s="77"/>
      <c r="D66" s="77"/>
      <c r="E66" s="77"/>
      <c r="F66" s="78"/>
      <c r="G66" s="17" t="s">
        <v>51</v>
      </c>
      <c r="H66" s="18" t="s">
        <v>105</v>
      </c>
      <c r="I66" s="19" t="s">
        <v>0</v>
      </c>
      <c r="J66" s="20">
        <f>J67</f>
        <v>310000</v>
      </c>
      <c r="K66" s="20">
        <f>K67</f>
        <v>310000</v>
      </c>
    </row>
    <row r="67" spans="1:11" ht="33.75">
      <c r="A67" s="1"/>
      <c r="B67" s="64" t="s">
        <v>25</v>
      </c>
      <c r="C67" s="64"/>
      <c r="D67" s="64"/>
      <c r="E67" s="64"/>
      <c r="F67" s="65"/>
      <c r="G67" s="21" t="s">
        <v>104</v>
      </c>
      <c r="H67" s="22" t="s">
        <v>106</v>
      </c>
      <c r="I67" s="23" t="s">
        <v>0</v>
      </c>
      <c r="J67" s="24">
        <f>J68+J71</f>
        <v>310000</v>
      </c>
      <c r="K67" s="24">
        <f>K68+K71</f>
        <v>310000</v>
      </c>
    </row>
    <row r="68" spans="1:11" ht="15.75">
      <c r="A68" s="1"/>
      <c r="B68" s="64" t="s">
        <v>25</v>
      </c>
      <c r="C68" s="64"/>
      <c r="D68" s="64"/>
      <c r="E68" s="64"/>
      <c r="F68" s="65"/>
      <c r="G68" s="48" t="s">
        <v>108</v>
      </c>
      <c r="H68" s="49" t="s">
        <v>107</v>
      </c>
      <c r="I68" s="50" t="s">
        <v>0</v>
      </c>
      <c r="J68" s="51">
        <f>J69</f>
        <v>100000</v>
      </c>
      <c r="K68" s="51">
        <f>K69</f>
        <v>100000</v>
      </c>
    </row>
    <row r="69" spans="1:11" ht="15.75">
      <c r="A69" s="1"/>
      <c r="B69" s="71" t="s">
        <v>24</v>
      </c>
      <c r="C69" s="71"/>
      <c r="D69" s="71"/>
      <c r="E69" s="71"/>
      <c r="F69" s="72"/>
      <c r="G69" s="29" t="s">
        <v>110</v>
      </c>
      <c r="H69" s="26" t="s">
        <v>109</v>
      </c>
      <c r="I69" s="27" t="s">
        <v>0</v>
      </c>
      <c r="J69" s="28">
        <f>J70</f>
        <v>100000</v>
      </c>
      <c r="K69" s="28">
        <f>K70</f>
        <v>100000</v>
      </c>
    </row>
    <row r="70" spans="1:11" ht="23.25">
      <c r="A70" s="1"/>
      <c r="B70" s="62">
        <v>200</v>
      </c>
      <c r="C70" s="62"/>
      <c r="D70" s="62"/>
      <c r="E70" s="62"/>
      <c r="F70" s="63"/>
      <c r="G70" s="29" t="s">
        <v>2</v>
      </c>
      <c r="H70" s="26" t="s">
        <v>0</v>
      </c>
      <c r="I70" s="27">
        <v>200</v>
      </c>
      <c r="J70" s="28">
        <v>100000</v>
      </c>
      <c r="K70" s="28">
        <v>100000</v>
      </c>
    </row>
    <row r="71" spans="1:11" ht="15.75">
      <c r="A71" s="1"/>
      <c r="B71" s="64" t="s">
        <v>25</v>
      </c>
      <c r="C71" s="64"/>
      <c r="D71" s="64"/>
      <c r="E71" s="64"/>
      <c r="F71" s="65"/>
      <c r="G71" s="48" t="s">
        <v>111</v>
      </c>
      <c r="H71" s="49" t="s">
        <v>112</v>
      </c>
      <c r="I71" s="50" t="s">
        <v>0</v>
      </c>
      <c r="J71" s="51">
        <f>J72</f>
        <v>210000</v>
      </c>
      <c r="K71" s="51">
        <f>K72</f>
        <v>210000</v>
      </c>
    </row>
    <row r="72" spans="1:11" ht="15.75">
      <c r="A72" s="1"/>
      <c r="B72" s="71" t="s">
        <v>24</v>
      </c>
      <c r="C72" s="71"/>
      <c r="D72" s="71"/>
      <c r="E72" s="71"/>
      <c r="F72" s="72"/>
      <c r="G72" s="29" t="s">
        <v>111</v>
      </c>
      <c r="H72" s="26" t="s">
        <v>113</v>
      </c>
      <c r="I72" s="27" t="s">
        <v>0</v>
      </c>
      <c r="J72" s="28">
        <f>J73</f>
        <v>210000</v>
      </c>
      <c r="K72" s="28">
        <f>K73</f>
        <v>210000</v>
      </c>
    </row>
    <row r="73" spans="1:11" ht="23.25">
      <c r="A73" s="1"/>
      <c r="B73" s="62">
        <v>200</v>
      </c>
      <c r="C73" s="62"/>
      <c r="D73" s="62"/>
      <c r="E73" s="62"/>
      <c r="F73" s="63"/>
      <c r="G73" s="29" t="s">
        <v>2</v>
      </c>
      <c r="H73" s="26" t="s">
        <v>0</v>
      </c>
      <c r="I73" s="27">
        <v>200</v>
      </c>
      <c r="J73" s="28">
        <v>210000</v>
      </c>
      <c r="K73" s="28">
        <v>210000</v>
      </c>
    </row>
    <row r="74" spans="1:11" ht="31.5">
      <c r="A74" s="1"/>
      <c r="B74" s="77" t="s">
        <v>23</v>
      </c>
      <c r="C74" s="77"/>
      <c r="D74" s="77"/>
      <c r="E74" s="77"/>
      <c r="F74" s="78"/>
      <c r="G74" s="17" t="s">
        <v>114</v>
      </c>
      <c r="H74" s="18" t="s">
        <v>115</v>
      </c>
      <c r="I74" s="19" t="s">
        <v>0</v>
      </c>
      <c r="J74" s="20">
        <f>J75+J110+J111</f>
        <v>22051933.73</v>
      </c>
      <c r="K74" s="20">
        <f>K75+K110+K111</f>
        <v>23962236.729999997</v>
      </c>
    </row>
    <row r="75" spans="1:11" ht="33.75">
      <c r="A75" s="1"/>
      <c r="B75" s="64" t="s">
        <v>22</v>
      </c>
      <c r="C75" s="64"/>
      <c r="D75" s="64"/>
      <c r="E75" s="64"/>
      <c r="F75" s="65"/>
      <c r="G75" s="21" t="s">
        <v>47</v>
      </c>
      <c r="H75" s="22" t="s">
        <v>116</v>
      </c>
      <c r="I75" s="23" t="s">
        <v>0</v>
      </c>
      <c r="J75" s="24">
        <f>J76+J85+J88</f>
        <v>15860825.73</v>
      </c>
      <c r="K75" s="24">
        <f>K76+K85+K88</f>
        <v>17713128.729999997</v>
      </c>
    </row>
    <row r="76" spans="1:11" s="54" customFormat="1" ht="15.75">
      <c r="A76" s="53"/>
      <c r="B76" s="79" t="s">
        <v>22</v>
      </c>
      <c r="C76" s="79"/>
      <c r="D76" s="79"/>
      <c r="E76" s="79"/>
      <c r="F76" s="80"/>
      <c r="G76" s="48" t="s">
        <v>117</v>
      </c>
      <c r="H76" s="49" t="s">
        <v>118</v>
      </c>
      <c r="I76" s="50" t="s">
        <v>0</v>
      </c>
      <c r="J76" s="51">
        <f>J77+J79+J81+J83</f>
        <v>1220000</v>
      </c>
      <c r="K76" s="51">
        <f>K77+K79+K81+K83</f>
        <v>1220000</v>
      </c>
    </row>
    <row r="77" spans="1:11" ht="23.25">
      <c r="A77" s="1"/>
      <c r="B77" s="71" t="s">
        <v>21</v>
      </c>
      <c r="C77" s="71"/>
      <c r="D77" s="71"/>
      <c r="E77" s="71"/>
      <c r="F77" s="72"/>
      <c r="G77" s="29" t="s">
        <v>119</v>
      </c>
      <c r="H77" s="26" t="s">
        <v>120</v>
      </c>
      <c r="I77" s="27" t="s">
        <v>0</v>
      </c>
      <c r="J77" s="28">
        <f>J78</f>
        <v>900000</v>
      </c>
      <c r="K77" s="28">
        <f>K78</f>
        <v>900000</v>
      </c>
    </row>
    <row r="78" spans="1:11" ht="23.25">
      <c r="A78" s="1"/>
      <c r="B78" s="73">
        <v>500</v>
      </c>
      <c r="C78" s="73"/>
      <c r="D78" s="73"/>
      <c r="E78" s="73"/>
      <c r="F78" s="74"/>
      <c r="G78" s="29" t="s">
        <v>2</v>
      </c>
      <c r="H78" s="26" t="s">
        <v>0</v>
      </c>
      <c r="I78" s="27">
        <v>200</v>
      </c>
      <c r="J78" s="42">
        <v>900000</v>
      </c>
      <c r="K78" s="42">
        <v>900000</v>
      </c>
    </row>
    <row r="79" spans="1:11" ht="23.25">
      <c r="A79" s="1"/>
      <c r="B79" s="71" t="s">
        <v>21</v>
      </c>
      <c r="C79" s="71"/>
      <c r="D79" s="71"/>
      <c r="E79" s="71"/>
      <c r="F79" s="72"/>
      <c r="G79" s="29" t="s">
        <v>122</v>
      </c>
      <c r="H79" s="26" t="s">
        <v>121</v>
      </c>
      <c r="I79" s="27" t="s">
        <v>0</v>
      </c>
      <c r="J79" s="28">
        <f>J80</f>
        <v>100000</v>
      </c>
      <c r="K79" s="28">
        <f>K80</f>
        <v>100000</v>
      </c>
    </row>
    <row r="80" spans="1:11" ht="23.25">
      <c r="A80" s="1"/>
      <c r="B80" s="73">
        <v>500</v>
      </c>
      <c r="C80" s="73"/>
      <c r="D80" s="73"/>
      <c r="E80" s="73"/>
      <c r="F80" s="74"/>
      <c r="G80" s="29" t="s">
        <v>2</v>
      </c>
      <c r="H80" s="26" t="s">
        <v>0</v>
      </c>
      <c r="I80" s="27">
        <v>200</v>
      </c>
      <c r="J80" s="42">
        <v>100000</v>
      </c>
      <c r="K80" s="42">
        <v>100000</v>
      </c>
    </row>
    <row r="81" spans="1:11" ht="23.25">
      <c r="A81" s="1"/>
      <c r="B81" s="71" t="s">
        <v>21</v>
      </c>
      <c r="C81" s="71"/>
      <c r="D81" s="71"/>
      <c r="E81" s="71"/>
      <c r="F81" s="72"/>
      <c r="G81" s="29" t="s">
        <v>205</v>
      </c>
      <c r="H81" s="26" t="s">
        <v>194</v>
      </c>
      <c r="I81" s="27" t="s">
        <v>0</v>
      </c>
      <c r="J81" s="28">
        <f>J82</f>
        <v>100000</v>
      </c>
      <c r="K81" s="28">
        <f>K82</f>
        <v>100000</v>
      </c>
    </row>
    <row r="82" spans="1:11" ht="23.25">
      <c r="A82" s="1"/>
      <c r="B82" s="73">
        <v>500</v>
      </c>
      <c r="C82" s="73"/>
      <c r="D82" s="73"/>
      <c r="E82" s="73"/>
      <c r="F82" s="74"/>
      <c r="G82" s="29" t="s">
        <v>2</v>
      </c>
      <c r="H82" s="26" t="s">
        <v>0</v>
      </c>
      <c r="I82" s="27">
        <v>200</v>
      </c>
      <c r="J82" s="42">
        <v>100000</v>
      </c>
      <c r="K82" s="42">
        <v>100000</v>
      </c>
    </row>
    <row r="83" spans="1:11" ht="15.75">
      <c r="A83" s="1"/>
      <c r="B83" s="71" t="s">
        <v>21</v>
      </c>
      <c r="C83" s="71"/>
      <c r="D83" s="71"/>
      <c r="E83" s="71"/>
      <c r="F83" s="72"/>
      <c r="G83" s="29" t="s">
        <v>195</v>
      </c>
      <c r="H83" s="26" t="s">
        <v>196</v>
      </c>
      <c r="I83" s="27" t="s">
        <v>0</v>
      </c>
      <c r="J83" s="28">
        <f>J84</f>
        <v>120000</v>
      </c>
      <c r="K83" s="28">
        <f>K84</f>
        <v>120000</v>
      </c>
    </row>
    <row r="84" spans="1:11" ht="22.5">
      <c r="A84" s="1"/>
      <c r="B84" s="73">
        <v>500</v>
      </c>
      <c r="C84" s="73"/>
      <c r="D84" s="73"/>
      <c r="E84" s="73"/>
      <c r="F84" s="74"/>
      <c r="G84" s="25" t="s">
        <v>2</v>
      </c>
      <c r="H84" s="26" t="s">
        <v>0</v>
      </c>
      <c r="I84" s="27">
        <v>200</v>
      </c>
      <c r="J84" s="42">
        <v>120000</v>
      </c>
      <c r="K84" s="42">
        <v>120000</v>
      </c>
    </row>
    <row r="85" spans="1:11" s="54" customFormat="1" ht="33.75">
      <c r="A85" s="53"/>
      <c r="B85" s="79" t="s">
        <v>22</v>
      </c>
      <c r="C85" s="79"/>
      <c r="D85" s="79"/>
      <c r="E85" s="79"/>
      <c r="F85" s="80"/>
      <c r="G85" s="48" t="s">
        <v>123</v>
      </c>
      <c r="H85" s="49" t="s">
        <v>124</v>
      </c>
      <c r="I85" s="50" t="s">
        <v>0</v>
      </c>
      <c r="J85" s="51">
        <f>J86</f>
        <v>1550000</v>
      </c>
      <c r="K85" s="51">
        <f>K86</f>
        <v>1550000</v>
      </c>
    </row>
    <row r="86" spans="1:11" ht="15.75">
      <c r="A86" s="1"/>
      <c r="B86" s="71" t="s">
        <v>21</v>
      </c>
      <c r="C86" s="71"/>
      <c r="D86" s="71"/>
      <c r="E86" s="71"/>
      <c r="F86" s="72"/>
      <c r="G86" s="29" t="s">
        <v>126</v>
      </c>
      <c r="H86" s="26" t="s">
        <v>125</v>
      </c>
      <c r="I86" s="27" t="s">
        <v>0</v>
      </c>
      <c r="J86" s="28">
        <f>J87</f>
        <v>1550000</v>
      </c>
      <c r="K86" s="28">
        <f>K87</f>
        <v>1550000</v>
      </c>
    </row>
    <row r="87" spans="1:11" ht="15.75">
      <c r="A87" s="1"/>
      <c r="B87" s="73">
        <v>500</v>
      </c>
      <c r="C87" s="73"/>
      <c r="D87" s="73"/>
      <c r="E87" s="73"/>
      <c r="F87" s="74"/>
      <c r="G87" s="29" t="s">
        <v>1</v>
      </c>
      <c r="H87" s="26" t="s">
        <v>0</v>
      </c>
      <c r="I87" s="27">
        <v>200</v>
      </c>
      <c r="J87" s="42">
        <v>1550000</v>
      </c>
      <c r="K87" s="42">
        <v>1550000</v>
      </c>
    </row>
    <row r="88" spans="1:11" s="54" customFormat="1" ht="22.5">
      <c r="A88" s="53"/>
      <c r="B88" s="79" t="s">
        <v>22</v>
      </c>
      <c r="C88" s="79"/>
      <c r="D88" s="79"/>
      <c r="E88" s="79"/>
      <c r="F88" s="80"/>
      <c r="G88" s="48" t="s">
        <v>128</v>
      </c>
      <c r="H88" s="49" t="s">
        <v>127</v>
      </c>
      <c r="I88" s="50" t="s">
        <v>0</v>
      </c>
      <c r="J88" s="51">
        <f>J89+J93+J95+J97+J99+J101+J103+J105+J107</f>
        <v>13090825.73</v>
      </c>
      <c r="K88" s="51">
        <f>K89+K93+K95+K97+K99+K101+K103+K105+K107</f>
        <v>14943128.729999999</v>
      </c>
    </row>
    <row r="89" spans="1:11" ht="23.25">
      <c r="A89" s="1"/>
      <c r="B89" s="71" t="s">
        <v>21</v>
      </c>
      <c r="C89" s="71"/>
      <c r="D89" s="71"/>
      <c r="E89" s="71"/>
      <c r="F89" s="72"/>
      <c r="G89" s="29" t="s">
        <v>130</v>
      </c>
      <c r="H89" s="26" t="s">
        <v>129</v>
      </c>
      <c r="I89" s="27" t="s">
        <v>0</v>
      </c>
      <c r="J89" s="28">
        <f>J90+J91+J92</f>
        <v>4054084.88</v>
      </c>
      <c r="K89" s="28">
        <f>K90+K91+K92</f>
        <v>4054084.88</v>
      </c>
    </row>
    <row r="90" spans="1:11" ht="57">
      <c r="A90" s="1"/>
      <c r="B90" s="73">
        <v>500</v>
      </c>
      <c r="C90" s="73"/>
      <c r="D90" s="73"/>
      <c r="E90" s="73"/>
      <c r="F90" s="74"/>
      <c r="G90" s="29" t="s">
        <v>3</v>
      </c>
      <c r="H90" s="26" t="s">
        <v>0</v>
      </c>
      <c r="I90" s="27">
        <v>100</v>
      </c>
      <c r="J90" s="42">
        <v>2959992.88</v>
      </c>
      <c r="K90" s="42">
        <v>2959992.88</v>
      </c>
    </row>
    <row r="91" spans="1:11" ht="22.5">
      <c r="A91" s="1"/>
      <c r="B91" s="73">
        <v>500</v>
      </c>
      <c r="C91" s="73"/>
      <c r="D91" s="73"/>
      <c r="E91" s="73"/>
      <c r="F91" s="74"/>
      <c r="G91" s="25" t="s">
        <v>2</v>
      </c>
      <c r="H91" s="26" t="s">
        <v>0</v>
      </c>
      <c r="I91" s="27">
        <v>200</v>
      </c>
      <c r="J91" s="42">
        <v>1031212</v>
      </c>
      <c r="K91" s="42">
        <v>1031212</v>
      </c>
    </row>
    <row r="92" spans="1:11" ht="15.75">
      <c r="A92" s="1"/>
      <c r="B92" s="73">
        <v>500</v>
      </c>
      <c r="C92" s="73"/>
      <c r="D92" s="73"/>
      <c r="E92" s="73"/>
      <c r="F92" s="74"/>
      <c r="G92" s="29" t="s">
        <v>1</v>
      </c>
      <c r="H92" s="26" t="s">
        <v>0</v>
      </c>
      <c r="I92" s="27">
        <v>800</v>
      </c>
      <c r="J92" s="42">
        <v>62880</v>
      </c>
      <c r="K92" s="42">
        <v>62880</v>
      </c>
    </row>
    <row r="93" spans="1:11" ht="15.75">
      <c r="A93" s="1"/>
      <c r="B93" s="71" t="s">
        <v>21</v>
      </c>
      <c r="C93" s="71"/>
      <c r="D93" s="71"/>
      <c r="E93" s="71"/>
      <c r="F93" s="72"/>
      <c r="G93" s="29" t="s">
        <v>131</v>
      </c>
      <c r="H93" s="26" t="s">
        <v>132</v>
      </c>
      <c r="I93" s="27" t="s">
        <v>0</v>
      </c>
      <c r="J93" s="28">
        <f>J94</f>
        <v>2897250</v>
      </c>
      <c r="K93" s="28">
        <f>K94</f>
        <v>3697250</v>
      </c>
    </row>
    <row r="94" spans="1:11" ht="22.5">
      <c r="A94" s="1"/>
      <c r="B94" s="73">
        <v>500</v>
      </c>
      <c r="C94" s="73"/>
      <c r="D94" s="73"/>
      <c r="E94" s="73"/>
      <c r="F94" s="74"/>
      <c r="G94" s="25" t="s">
        <v>2</v>
      </c>
      <c r="H94" s="26" t="s">
        <v>0</v>
      </c>
      <c r="I94" s="27">
        <v>200</v>
      </c>
      <c r="J94" s="42">
        <v>2897250</v>
      </c>
      <c r="K94" s="42">
        <v>3697250</v>
      </c>
    </row>
    <row r="95" spans="1:11" ht="15.75">
      <c r="A95" s="1"/>
      <c r="B95" s="71" t="s">
        <v>21</v>
      </c>
      <c r="C95" s="71"/>
      <c r="D95" s="71"/>
      <c r="E95" s="71"/>
      <c r="F95" s="72"/>
      <c r="G95" s="29" t="s">
        <v>133</v>
      </c>
      <c r="H95" s="26" t="s">
        <v>134</v>
      </c>
      <c r="I95" s="27" t="s">
        <v>0</v>
      </c>
      <c r="J95" s="28">
        <f>J96</f>
        <v>370000</v>
      </c>
      <c r="K95" s="28">
        <f>K96</f>
        <v>370000</v>
      </c>
    </row>
    <row r="96" spans="1:11" ht="22.5">
      <c r="A96" s="1"/>
      <c r="B96" s="73">
        <v>500</v>
      </c>
      <c r="C96" s="73"/>
      <c r="D96" s="73"/>
      <c r="E96" s="73"/>
      <c r="F96" s="74"/>
      <c r="G96" s="25" t="s">
        <v>2</v>
      </c>
      <c r="H96" s="26" t="s">
        <v>0</v>
      </c>
      <c r="I96" s="27">
        <v>200</v>
      </c>
      <c r="J96" s="42">
        <v>370000</v>
      </c>
      <c r="K96" s="42">
        <v>370000</v>
      </c>
    </row>
    <row r="97" spans="1:11" ht="15.75">
      <c r="A97" s="1"/>
      <c r="B97" s="71" t="s">
        <v>21</v>
      </c>
      <c r="C97" s="71"/>
      <c r="D97" s="71"/>
      <c r="E97" s="71"/>
      <c r="F97" s="72"/>
      <c r="G97" s="29" t="s">
        <v>136</v>
      </c>
      <c r="H97" s="26" t="s">
        <v>135</v>
      </c>
      <c r="I97" s="27" t="s">
        <v>0</v>
      </c>
      <c r="J97" s="28">
        <f>J98</f>
        <v>150000</v>
      </c>
      <c r="K97" s="28">
        <f>K98</f>
        <v>150000</v>
      </c>
    </row>
    <row r="98" spans="1:11" ht="22.5">
      <c r="A98" s="1"/>
      <c r="B98" s="73">
        <v>500</v>
      </c>
      <c r="C98" s="73"/>
      <c r="D98" s="73"/>
      <c r="E98" s="73"/>
      <c r="F98" s="74"/>
      <c r="G98" s="25" t="s">
        <v>2</v>
      </c>
      <c r="H98" s="26" t="s">
        <v>0</v>
      </c>
      <c r="I98" s="27">
        <v>200</v>
      </c>
      <c r="J98" s="42">
        <v>150000</v>
      </c>
      <c r="K98" s="42">
        <v>150000</v>
      </c>
    </row>
    <row r="99" spans="1:11" ht="15.75">
      <c r="A99" s="1"/>
      <c r="B99" s="71" t="s">
        <v>21</v>
      </c>
      <c r="C99" s="71"/>
      <c r="D99" s="71"/>
      <c r="E99" s="71"/>
      <c r="F99" s="72"/>
      <c r="G99" s="29" t="s">
        <v>138</v>
      </c>
      <c r="H99" s="26" t="s">
        <v>137</v>
      </c>
      <c r="I99" s="27" t="s">
        <v>0</v>
      </c>
      <c r="J99" s="28">
        <f>J100</f>
        <v>100000</v>
      </c>
      <c r="K99" s="28">
        <f>K100</f>
        <v>100000</v>
      </c>
    </row>
    <row r="100" spans="1:11" ht="22.5">
      <c r="A100" s="1"/>
      <c r="B100" s="73">
        <v>500</v>
      </c>
      <c r="C100" s="73"/>
      <c r="D100" s="73"/>
      <c r="E100" s="73"/>
      <c r="F100" s="74"/>
      <c r="G100" s="25" t="s">
        <v>2</v>
      </c>
      <c r="H100" s="26" t="s">
        <v>0</v>
      </c>
      <c r="I100" s="27">
        <v>200</v>
      </c>
      <c r="J100" s="42">
        <v>100000</v>
      </c>
      <c r="K100" s="28">
        <v>100000</v>
      </c>
    </row>
    <row r="101" spans="1:11" ht="15.75">
      <c r="A101" s="1"/>
      <c r="B101" s="71" t="s">
        <v>21</v>
      </c>
      <c r="C101" s="71"/>
      <c r="D101" s="71"/>
      <c r="E101" s="71"/>
      <c r="F101" s="72"/>
      <c r="G101" s="29" t="s">
        <v>140</v>
      </c>
      <c r="H101" s="26" t="s">
        <v>139</v>
      </c>
      <c r="I101" s="27" t="s">
        <v>0</v>
      </c>
      <c r="J101" s="28">
        <f>J102</f>
        <v>150000</v>
      </c>
      <c r="K101" s="28">
        <f>K102</f>
        <v>150000</v>
      </c>
    </row>
    <row r="102" spans="1:11" ht="22.5">
      <c r="A102" s="1"/>
      <c r="B102" s="73">
        <v>500</v>
      </c>
      <c r="C102" s="73"/>
      <c r="D102" s="73"/>
      <c r="E102" s="73"/>
      <c r="F102" s="74"/>
      <c r="G102" s="25" t="s">
        <v>2</v>
      </c>
      <c r="H102" s="26" t="s">
        <v>0</v>
      </c>
      <c r="I102" s="27">
        <v>200</v>
      </c>
      <c r="J102" s="42">
        <v>150000</v>
      </c>
      <c r="K102" s="42">
        <v>150000</v>
      </c>
    </row>
    <row r="103" spans="1:11" ht="15.75">
      <c r="A103" s="1"/>
      <c r="B103" s="71" t="s">
        <v>21</v>
      </c>
      <c r="C103" s="71"/>
      <c r="D103" s="71"/>
      <c r="E103" s="71"/>
      <c r="F103" s="72"/>
      <c r="G103" s="29" t="s">
        <v>142</v>
      </c>
      <c r="H103" s="26" t="s">
        <v>141</v>
      </c>
      <c r="I103" s="27" t="s">
        <v>0</v>
      </c>
      <c r="J103" s="28">
        <f>J104</f>
        <v>110000</v>
      </c>
      <c r="K103" s="28">
        <f>K104</f>
        <v>110000</v>
      </c>
    </row>
    <row r="104" spans="1:11" ht="22.5">
      <c r="A104" s="1"/>
      <c r="B104" s="73">
        <v>500</v>
      </c>
      <c r="C104" s="73"/>
      <c r="D104" s="73"/>
      <c r="E104" s="73"/>
      <c r="F104" s="74"/>
      <c r="G104" s="25" t="s">
        <v>2</v>
      </c>
      <c r="H104" s="26" t="s">
        <v>0</v>
      </c>
      <c r="I104" s="27">
        <v>200</v>
      </c>
      <c r="J104" s="42">
        <v>110000</v>
      </c>
      <c r="K104" s="42">
        <v>110000</v>
      </c>
    </row>
    <row r="105" spans="1:11" ht="15.75">
      <c r="A105" s="1"/>
      <c r="B105" s="71" t="s">
        <v>21</v>
      </c>
      <c r="C105" s="71"/>
      <c r="D105" s="71"/>
      <c r="E105" s="71"/>
      <c r="F105" s="72"/>
      <c r="G105" s="29" t="s">
        <v>144</v>
      </c>
      <c r="H105" s="26" t="s">
        <v>143</v>
      </c>
      <c r="I105" s="27" t="s">
        <v>0</v>
      </c>
      <c r="J105" s="28">
        <f>J106</f>
        <v>5043490.85</v>
      </c>
      <c r="K105" s="28">
        <f>K106</f>
        <v>6095793.85</v>
      </c>
    </row>
    <row r="106" spans="1:11" ht="22.5">
      <c r="A106" s="1"/>
      <c r="B106" s="73">
        <v>500</v>
      </c>
      <c r="C106" s="73"/>
      <c r="D106" s="73"/>
      <c r="E106" s="73"/>
      <c r="F106" s="74"/>
      <c r="G106" s="25" t="s">
        <v>2</v>
      </c>
      <c r="H106" s="26" t="s">
        <v>0</v>
      </c>
      <c r="I106" s="27">
        <v>200</v>
      </c>
      <c r="J106" s="42">
        <v>5043490.85</v>
      </c>
      <c r="K106" s="42">
        <v>6095793.85</v>
      </c>
    </row>
    <row r="107" spans="1:11" ht="15.75">
      <c r="A107" s="1"/>
      <c r="B107" s="71" t="s">
        <v>21</v>
      </c>
      <c r="C107" s="71"/>
      <c r="D107" s="71"/>
      <c r="E107" s="71"/>
      <c r="F107" s="72"/>
      <c r="G107" s="29" t="s">
        <v>214</v>
      </c>
      <c r="H107" s="26" t="s">
        <v>213</v>
      </c>
      <c r="I107" s="27" t="s">
        <v>0</v>
      </c>
      <c r="J107" s="28">
        <f>J108+J109</f>
        <v>216000</v>
      </c>
      <c r="K107" s="28">
        <f>K108+K109</f>
        <v>216000</v>
      </c>
    </row>
    <row r="108" spans="1:11" ht="22.5">
      <c r="A108" s="1"/>
      <c r="B108" s="73">
        <v>500</v>
      </c>
      <c r="C108" s="73"/>
      <c r="D108" s="73"/>
      <c r="E108" s="73"/>
      <c r="F108" s="74"/>
      <c r="G108" s="25" t="s">
        <v>2</v>
      </c>
      <c r="H108" s="26" t="s">
        <v>0</v>
      </c>
      <c r="I108" s="27">
        <v>200</v>
      </c>
      <c r="J108" s="42">
        <v>90000</v>
      </c>
      <c r="K108" s="42">
        <v>90000</v>
      </c>
    </row>
    <row r="109" spans="1:11" ht="15.75">
      <c r="A109" s="1"/>
      <c r="B109" s="73">
        <v>500</v>
      </c>
      <c r="C109" s="73"/>
      <c r="D109" s="73"/>
      <c r="E109" s="73"/>
      <c r="F109" s="74"/>
      <c r="G109" s="29" t="s">
        <v>1</v>
      </c>
      <c r="H109" s="26" t="s">
        <v>0</v>
      </c>
      <c r="I109" s="27">
        <v>800</v>
      </c>
      <c r="J109" s="42">
        <v>126000</v>
      </c>
      <c r="K109" s="42">
        <v>126000</v>
      </c>
    </row>
    <row r="110" spans="1:11" ht="15.75">
      <c r="A110" s="1"/>
      <c r="B110" s="66" t="s">
        <v>20</v>
      </c>
      <c r="C110" s="66"/>
      <c r="D110" s="66"/>
      <c r="E110" s="66"/>
      <c r="F110" s="67"/>
      <c r="G110" s="48" t="s">
        <v>146</v>
      </c>
      <c r="H110" s="49" t="s">
        <v>145</v>
      </c>
      <c r="I110" s="50" t="s">
        <v>0</v>
      </c>
      <c r="J110" s="51"/>
      <c r="K110" s="51"/>
    </row>
    <row r="111" spans="1:11" ht="33.75">
      <c r="A111" s="1"/>
      <c r="B111" s="66" t="s">
        <v>19</v>
      </c>
      <c r="C111" s="66"/>
      <c r="D111" s="66"/>
      <c r="E111" s="66"/>
      <c r="F111" s="67"/>
      <c r="G111" s="21" t="s">
        <v>154</v>
      </c>
      <c r="H111" s="22" t="s">
        <v>153</v>
      </c>
      <c r="I111" s="23" t="s">
        <v>0</v>
      </c>
      <c r="J111" s="24">
        <f>J112</f>
        <v>6191108</v>
      </c>
      <c r="K111" s="24">
        <f>K112</f>
        <v>6249108</v>
      </c>
    </row>
    <row r="112" spans="1:11" ht="15.75">
      <c r="A112" s="1"/>
      <c r="B112" s="66" t="s">
        <v>19</v>
      </c>
      <c r="C112" s="66"/>
      <c r="D112" s="66"/>
      <c r="E112" s="66"/>
      <c r="F112" s="67"/>
      <c r="G112" s="48" t="s">
        <v>148</v>
      </c>
      <c r="H112" s="49" t="s">
        <v>147</v>
      </c>
      <c r="I112" s="50" t="s">
        <v>0</v>
      </c>
      <c r="J112" s="51">
        <f>J113+J115+J117</f>
        <v>6191108</v>
      </c>
      <c r="K112" s="51">
        <f>K113+K115+K117</f>
        <v>6249108</v>
      </c>
    </row>
    <row r="113" spans="1:11" ht="24.75" customHeight="1">
      <c r="A113" s="1"/>
      <c r="B113" s="62" t="s">
        <v>18</v>
      </c>
      <c r="C113" s="62"/>
      <c r="D113" s="62"/>
      <c r="E113" s="62"/>
      <c r="F113" s="63"/>
      <c r="G113" s="25" t="s">
        <v>150</v>
      </c>
      <c r="H113" s="26" t="s">
        <v>149</v>
      </c>
      <c r="I113" s="27" t="s">
        <v>0</v>
      </c>
      <c r="J113" s="28">
        <f>J114</f>
        <v>600000</v>
      </c>
      <c r="K113" s="28">
        <f>K114</f>
        <v>600000</v>
      </c>
    </row>
    <row r="114" spans="1:11" ht="22.5">
      <c r="A114" s="1"/>
      <c r="B114" s="73">
        <v>500</v>
      </c>
      <c r="C114" s="73"/>
      <c r="D114" s="73"/>
      <c r="E114" s="73"/>
      <c r="F114" s="74"/>
      <c r="G114" s="25" t="s">
        <v>2</v>
      </c>
      <c r="H114" s="26" t="s">
        <v>0</v>
      </c>
      <c r="I114" s="27">
        <v>200</v>
      </c>
      <c r="J114" s="28">
        <v>600000</v>
      </c>
      <c r="K114" s="28">
        <v>600000</v>
      </c>
    </row>
    <row r="115" spans="1:11" ht="24.75" customHeight="1">
      <c r="A115" s="1"/>
      <c r="B115" s="62" t="s">
        <v>18</v>
      </c>
      <c r="C115" s="62"/>
      <c r="D115" s="62"/>
      <c r="E115" s="62"/>
      <c r="F115" s="63"/>
      <c r="G115" s="25" t="s">
        <v>151</v>
      </c>
      <c r="H115" s="26" t="s">
        <v>152</v>
      </c>
      <c r="I115" s="27" t="s">
        <v>0</v>
      </c>
      <c r="J115" s="28">
        <f>J116</f>
        <v>1940000</v>
      </c>
      <c r="K115" s="28">
        <f>K116</f>
        <v>1998000</v>
      </c>
    </row>
    <row r="116" spans="1:11" ht="22.5">
      <c r="A116" s="1"/>
      <c r="B116" s="73">
        <v>500</v>
      </c>
      <c r="C116" s="73"/>
      <c r="D116" s="73"/>
      <c r="E116" s="73"/>
      <c r="F116" s="74"/>
      <c r="G116" s="25" t="s">
        <v>2</v>
      </c>
      <c r="H116" s="26" t="s">
        <v>0</v>
      </c>
      <c r="I116" s="27">
        <v>200</v>
      </c>
      <c r="J116" s="28">
        <v>1940000</v>
      </c>
      <c r="K116" s="28">
        <v>1998000</v>
      </c>
    </row>
    <row r="117" spans="1:11" ht="24.75" customHeight="1">
      <c r="A117" s="1"/>
      <c r="B117" s="62" t="s">
        <v>18</v>
      </c>
      <c r="C117" s="62"/>
      <c r="D117" s="62"/>
      <c r="E117" s="62"/>
      <c r="F117" s="63"/>
      <c r="G117" s="25" t="s">
        <v>231</v>
      </c>
      <c r="H117" s="26" t="s">
        <v>230</v>
      </c>
      <c r="I117" s="27" t="s">
        <v>0</v>
      </c>
      <c r="J117" s="28">
        <f>J118</f>
        <v>3651108</v>
      </c>
      <c r="K117" s="28">
        <f>K118</f>
        <v>3651108</v>
      </c>
    </row>
    <row r="118" spans="1:11" ht="22.5">
      <c r="A118" s="1"/>
      <c r="B118" s="73">
        <v>500</v>
      </c>
      <c r="C118" s="73"/>
      <c r="D118" s="73"/>
      <c r="E118" s="73"/>
      <c r="F118" s="74"/>
      <c r="G118" s="25" t="s">
        <v>2</v>
      </c>
      <c r="H118" s="26" t="s">
        <v>0</v>
      </c>
      <c r="I118" s="27">
        <v>200</v>
      </c>
      <c r="J118" s="28">
        <v>3651108</v>
      </c>
      <c r="K118" s="28">
        <v>3651108</v>
      </c>
    </row>
    <row r="119" spans="1:11" ht="22.5">
      <c r="A119" s="1"/>
      <c r="B119" s="66" t="s">
        <v>19</v>
      </c>
      <c r="C119" s="66"/>
      <c r="D119" s="66"/>
      <c r="E119" s="66"/>
      <c r="F119" s="67"/>
      <c r="G119" s="58" t="s">
        <v>212</v>
      </c>
      <c r="H119" s="59" t="s">
        <v>199</v>
      </c>
      <c r="I119" s="60" t="s">
        <v>0</v>
      </c>
      <c r="J119" s="61">
        <f aca="true" t="shared" si="2" ref="J119:K122">J120</f>
        <v>285000</v>
      </c>
      <c r="K119" s="61">
        <f t="shared" si="2"/>
        <v>285000</v>
      </c>
    </row>
    <row r="120" spans="1:11" ht="22.5">
      <c r="A120" s="1"/>
      <c r="B120" s="66" t="s">
        <v>19</v>
      </c>
      <c r="C120" s="66"/>
      <c r="D120" s="66"/>
      <c r="E120" s="66"/>
      <c r="F120" s="67"/>
      <c r="G120" s="21" t="s">
        <v>198</v>
      </c>
      <c r="H120" s="22" t="s">
        <v>199</v>
      </c>
      <c r="I120" s="23" t="s">
        <v>0</v>
      </c>
      <c r="J120" s="24">
        <f t="shared" si="2"/>
        <v>285000</v>
      </c>
      <c r="K120" s="24">
        <f t="shared" si="2"/>
        <v>285000</v>
      </c>
    </row>
    <row r="121" spans="1:11" ht="22.5">
      <c r="A121" s="1"/>
      <c r="B121" s="66" t="s">
        <v>19</v>
      </c>
      <c r="C121" s="66"/>
      <c r="D121" s="66"/>
      <c r="E121" s="66"/>
      <c r="F121" s="67"/>
      <c r="G121" s="48" t="s">
        <v>200</v>
      </c>
      <c r="H121" s="49" t="s">
        <v>201</v>
      </c>
      <c r="I121" s="50" t="s">
        <v>0</v>
      </c>
      <c r="J121" s="51">
        <f t="shared" si="2"/>
        <v>285000</v>
      </c>
      <c r="K121" s="51">
        <f>K122</f>
        <v>285000</v>
      </c>
    </row>
    <row r="122" spans="1:11" ht="24.75" customHeight="1">
      <c r="A122" s="1"/>
      <c r="B122" s="62" t="s">
        <v>18</v>
      </c>
      <c r="C122" s="62"/>
      <c r="D122" s="62"/>
      <c r="E122" s="62"/>
      <c r="F122" s="63"/>
      <c r="G122" s="25" t="s">
        <v>202</v>
      </c>
      <c r="H122" s="26" t="s">
        <v>203</v>
      </c>
      <c r="I122" s="27" t="s">
        <v>0</v>
      </c>
      <c r="J122" s="28">
        <f t="shared" si="2"/>
        <v>285000</v>
      </c>
      <c r="K122" s="28">
        <f t="shared" si="2"/>
        <v>285000</v>
      </c>
    </row>
    <row r="123" spans="1:11" ht="22.5">
      <c r="A123" s="1"/>
      <c r="B123" s="73">
        <v>500</v>
      </c>
      <c r="C123" s="73"/>
      <c r="D123" s="73"/>
      <c r="E123" s="73"/>
      <c r="F123" s="74"/>
      <c r="G123" s="25" t="s">
        <v>2</v>
      </c>
      <c r="H123" s="26" t="s">
        <v>0</v>
      </c>
      <c r="I123" s="27">
        <v>200</v>
      </c>
      <c r="J123" s="28">
        <v>285000</v>
      </c>
      <c r="K123" s="28">
        <v>285000</v>
      </c>
    </row>
    <row r="124" spans="1:11" ht="21">
      <c r="A124" s="1"/>
      <c r="B124" s="77" t="s">
        <v>17</v>
      </c>
      <c r="C124" s="77"/>
      <c r="D124" s="77"/>
      <c r="E124" s="77"/>
      <c r="F124" s="78"/>
      <c r="G124" s="17" t="s">
        <v>156</v>
      </c>
      <c r="H124" s="18" t="s">
        <v>155</v>
      </c>
      <c r="I124" s="19" t="s">
        <v>0</v>
      </c>
      <c r="J124" s="20">
        <f>J125</f>
        <v>2568000</v>
      </c>
      <c r="K124" s="20">
        <f>K125</f>
        <v>4707000</v>
      </c>
    </row>
    <row r="125" spans="1:11" ht="33.75">
      <c r="A125" s="1"/>
      <c r="B125" s="64" t="s">
        <v>16</v>
      </c>
      <c r="C125" s="64"/>
      <c r="D125" s="64"/>
      <c r="E125" s="64"/>
      <c r="F125" s="65"/>
      <c r="G125" s="21" t="s">
        <v>49</v>
      </c>
      <c r="H125" s="22" t="s">
        <v>157</v>
      </c>
      <c r="I125" s="23" t="s">
        <v>0</v>
      </c>
      <c r="J125" s="24">
        <f>J126+J133+J139+J149+J136+J142</f>
        <v>2568000</v>
      </c>
      <c r="K125" s="24">
        <f>K126+K133+K139+K149+K136+K142</f>
        <v>4707000</v>
      </c>
    </row>
    <row r="126" spans="1:11" ht="22.5">
      <c r="A126" s="1"/>
      <c r="B126" s="64" t="s">
        <v>16</v>
      </c>
      <c r="C126" s="64"/>
      <c r="D126" s="64"/>
      <c r="E126" s="64"/>
      <c r="F126" s="65"/>
      <c r="G126" s="48" t="s">
        <v>164</v>
      </c>
      <c r="H126" s="49" t="s">
        <v>158</v>
      </c>
      <c r="I126" s="50" t="s">
        <v>0</v>
      </c>
      <c r="J126" s="51">
        <f>J127+J129+J131</f>
        <v>538000</v>
      </c>
      <c r="K126" s="51">
        <f>K127+K129+K131</f>
        <v>538000</v>
      </c>
    </row>
    <row r="127" spans="1:11" ht="22.5">
      <c r="A127" s="1"/>
      <c r="B127" s="62" t="s">
        <v>15</v>
      </c>
      <c r="C127" s="62"/>
      <c r="D127" s="62"/>
      <c r="E127" s="62"/>
      <c r="F127" s="63"/>
      <c r="G127" s="25" t="s">
        <v>160</v>
      </c>
      <c r="H127" s="26" t="s">
        <v>159</v>
      </c>
      <c r="I127" s="27" t="s">
        <v>0</v>
      </c>
      <c r="J127" s="28">
        <f>J128</f>
        <v>8000</v>
      </c>
      <c r="K127" s="28">
        <f>K128</f>
        <v>8000</v>
      </c>
    </row>
    <row r="128" spans="1:11" ht="22.5">
      <c r="A128" s="1"/>
      <c r="B128" s="62">
        <v>200</v>
      </c>
      <c r="C128" s="62"/>
      <c r="D128" s="62"/>
      <c r="E128" s="62"/>
      <c r="F128" s="63"/>
      <c r="G128" s="25" t="s">
        <v>2</v>
      </c>
      <c r="H128" s="26" t="s">
        <v>0</v>
      </c>
      <c r="I128" s="27">
        <v>200</v>
      </c>
      <c r="J128" s="42">
        <v>8000</v>
      </c>
      <c r="K128" s="42">
        <v>8000</v>
      </c>
    </row>
    <row r="129" spans="1:11" ht="22.5">
      <c r="A129" s="1"/>
      <c r="B129" s="62" t="s">
        <v>15</v>
      </c>
      <c r="C129" s="62"/>
      <c r="D129" s="62"/>
      <c r="E129" s="62"/>
      <c r="F129" s="63"/>
      <c r="G129" s="25" t="s">
        <v>162</v>
      </c>
      <c r="H129" s="26" t="s">
        <v>161</v>
      </c>
      <c r="I129" s="27" t="s">
        <v>0</v>
      </c>
      <c r="J129" s="28">
        <f>J130</f>
        <v>50000</v>
      </c>
      <c r="K129" s="28">
        <f>K130</f>
        <v>50000</v>
      </c>
    </row>
    <row r="130" spans="1:11" ht="22.5">
      <c r="A130" s="1"/>
      <c r="B130" s="62">
        <v>200</v>
      </c>
      <c r="C130" s="62"/>
      <c r="D130" s="62"/>
      <c r="E130" s="62"/>
      <c r="F130" s="63"/>
      <c r="G130" s="25" t="s">
        <v>2</v>
      </c>
      <c r="H130" s="26" t="s">
        <v>0</v>
      </c>
      <c r="I130" s="27">
        <v>200</v>
      </c>
      <c r="J130" s="42">
        <v>50000</v>
      </c>
      <c r="K130" s="42">
        <v>50000</v>
      </c>
    </row>
    <row r="131" spans="1:11" ht="22.5">
      <c r="A131" s="1"/>
      <c r="B131" s="62" t="s">
        <v>15</v>
      </c>
      <c r="C131" s="62"/>
      <c r="D131" s="62"/>
      <c r="E131" s="62"/>
      <c r="F131" s="63"/>
      <c r="G131" s="25" t="s">
        <v>206</v>
      </c>
      <c r="H131" s="26" t="s">
        <v>207</v>
      </c>
      <c r="I131" s="27" t="s">
        <v>0</v>
      </c>
      <c r="J131" s="28">
        <f>J132</f>
        <v>480000</v>
      </c>
      <c r="K131" s="28">
        <f>K132</f>
        <v>480000</v>
      </c>
    </row>
    <row r="132" spans="1:11" ht="22.5">
      <c r="A132" s="1"/>
      <c r="B132" s="62">
        <v>200</v>
      </c>
      <c r="C132" s="62"/>
      <c r="D132" s="62"/>
      <c r="E132" s="62"/>
      <c r="F132" s="63"/>
      <c r="G132" s="25" t="s">
        <v>2</v>
      </c>
      <c r="H132" s="26" t="s">
        <v>0</v>
      </c>
      <c r="I132" s="27">
        <v>200</v>
      </c>
      <c r="J132" s="42">
        <v>480000</v>
      </c>
      <c r="K132" s="28">
        <v>480000</v>
      </c>
    </row>
    <row r="133" spans="1:11" ht="22.5">
      <c r="A133" s="1"/>
      <c r="B133" s="64" t="s">
        <v>16</v>
      </c>
      <c r="C133" s="64"/>
      <c r="D133" s="64"/>
      <c r="E133" s="64"/>
      <c r="F133" s="65"/>
      <c r="G133" s="48" t="s">
        <v>165</v>
      </c>
      <c r="H133" s="49" t="s">
        <v>163</v>
      </c>
      <c r="I133" s="50" t="s">
        <v>0</v>
      </c>
      <c r="J133" s="51">
        <f>J134</f>
        <v>0</v>
      </c>
      <c r="K133" s="51">
        <f>K134</f>
        <v>0</v>
      </c>
    </row>
    <row r="134" spans="1:11" ht="33.75">
      <c r="A134" s="1"/>
      <c r="B134" s="62" t="s">
        <v>15</v>
      </c>
      <c r="C134" s="62"/>
      <c r="D134" s="62"/>
      <c r="E134" s="62"/>
      <c r="F134" s="63"/>
      <c r="G134" s="25" t="s">
        <v>167</v>
      </c>
      <c r="H134" s="26" t="s">
        <v>166</v>
      </c>
      <c r="I134" s="27" t="s">
        <v>0</v>
      </c>
      <c r="J134" s="55">
        <f>J135</f>
        <v>0</v>
      </c>
      <c r="K134" s="55">
        <f>K135</f>
        <v>0</v>
      </c>
    </row>
    <row r="135" spans="1:11" ht="22.5">
      <c r="A135" s="1"/>
      <c r="B135" s="62">
        <v>200</v>
      </c>
      <c r="C135" s="62"/>
      <c r="D135" s="62"/>
      <c r="E135" s="62"/>
      <c r="F135" s="63"/>
      <c r="G135" s="25" t="s">
        <v>2</v>
      </c>
      <c r="H135" s="26" t="s">
        <v>0</v>
      </c>
      <c r="I135" s="27">
        <v>200</v>
      </c>
      <c r="J135" s="42">
        <v>0</v>
      </c>
      <c r="K135" s="42">
        <v>0</v>
      </c>
    </row>
    <row r="136" spans="1:11" ht="22.5">
      <c r="A136" s="1"/>
      <c r="B136" s="64" t="s">
        <v>16</v>
      </c>
      <c r="C136" s="64"/>
      <c r="D136" s="64"/>
      <c r="E136" s="64"/>
      <c r="F136" s="65"/>
      <c r="G136" s="48" t="s">
        <v>215</v>
      </c>
      <c r="H136" s="49" t="s">
        <v>216</v>
      </c>
      <c r="I136" s="50" t="s">
        <v>0</v>
      </c>
      <c r="J136" s="51">
        <f>J137</f>
        <v>350000</v>
      </c>
      <c r="K136" s="51">
        <f>K137</f>
        <v>500000</v>
      </c>
    </row>
    <row r="137" spans="1:11" ht="15.75">
      <c r="A137" s="1"/>
      <c r="B137" s="62" t="s">
        <v>15</v>
      </c>
      <c r="C137" s="62"/>
      <c r="D137" s="62"/>
      <c r="E137" s="62"/>
      <c r="F137" s="63"/>
      <c r="G137" s="25" t="s">
        <v>217</v>
      </c>
      <c r="H137" s="26" t="s">
        <v>218</v>
      </c>
      <c r="I137" s="27" t="s">
        <v>0</v>
      </c>
      <c r="J137" s="55">
        <f>J138</f>
        <v>350000</v>
      </c>
      <c r="K137" s="55">
        <f>K138</f>
        <v>500000</v>
      </c>
    </row>
    <row r="138" spans="1:11" ht="22.5">
      <c r="A138" s="1"/>
      <c r="B138" s="62">
        <v>200</v>
      </c>
      <c r="C138" s="62"/>
      <c r="D138" s="62"/>
      <c r="E138" s="62"/>
      <c r="F138" s="63"/>
      <c r="G138" s="25" t="s">
        <v>2</v>
      </c>
      <c r="H138" s="26"/>
      <c r="I138" s="27">
        <v>200</v>
      </c>
      <c r="J138" s="42">
        <v>350000</v>
      </c>
      <c r="K138" s="42">
        <v>500000</v>
      </c>
    </row>
    <row r="139" spans="1:11" ht="22.5">
      <c r="A139" s="1"/>
      <c r="B139" s="64" t="s">
        <v>16</v>
      </c>
      <c r="C139" s="64"/>
      <c r="D139" s="64"/>
      <c r="E139" s="64"/>
      <c r="F139" s="65"/>
      <c r="G139" s="48" t="s">
        <v>169</v>
      </c>
      <c r="H139" s="49" t="s">
        <v>168</v>
      </c>
      <c r="I139" s="50" t="s">
        <v>0</v>
      </c>
      <c r="J139" s="51">
        <f>J140</f>
        <v>180000</v>
      </c>
      <c r="K139" s="51">
        <f>K140</f>
        <v>180000</v>
      </c>
    </row>
    <row r="140" spans="1:11" ht="56.25">
      <c r="A140" s="1"/>
      <c r="B140" s="62" t="s">
        <v>15</v>
      </c>
      <c r="C140" s="62"/>
      <c r="D140" s="62"/>
      <c r="E140" s="62"/>
      <c r="F140" s="63"/>
      <c r="G140" s="25" t="s">
        <v>170</v>
      </c>
      <c r="H140" s="26" t="s">
        <v>171</v>
      </c>
      <c r="I140" s="27" t="s">
        <v>0</v>
      </c>
      <c r="J140" s="28">
        <f>J141</f>
        <v>180000</v>
      </c>
      <c r="K140" s="28">
        <f>K141</f>
        <v>180000</v>
      </c>
    </row>
    <row r="141" spans="1:11" ht="15.75">
      <c r="A141" s="1"/>
      <c r="B141" s="9"/>
      <c r="C141" s="9"/>
      <c r="D141" s="9"/>
      <c r="E141" s="9"/>
      <c r="F141" s="10"/>
      <c r="G141" s="25" t="s">
        <v>5</v>
      </c>
      <c r="H141" s="26"/>
      <c r="I141" s="27">
        <v>300</v>
      </c>
      <c r="J141" s="28">
        <v>180000</v>
      </c>
      <c r="K141" s="28">
        <v>180000</v>
      </c>
    </row>
    <row r="142" spans="1:11" ht="33.75">
      <c r="A142" s="1"/>
      <c r="B142" s="64" t="s">
        <v>16</v>
      </c>
      <c r="C142" s="64"/>
      <c r="D142" s="64"/>
      <c r="E142" s="64"/>
      <c r="F142" s="65"/>
      <c r="G142" s="48" t="s">
        <v>219</v>
      </c>
      <c r="H142" s="49" t="s">
        <v>220</v>
      </c>
      <c r="I142" s="50" t="s">
        <v>0</v>
      </c>
      <c r="J142" s="51">
        <f>J143+J145+J148</f>
        <v>300000</v>
      </c>
      <c r="K142" s="51">
        <f>K143+K145+K148</f>
        <v>1800000</v>
      </c>
    </row>
    <row r="143" spans="1:11" ht="15.75" customHeight="1">
      <c r="A143" s="1"/>
      <c r="B143" s="62" t="s">
        <v>15</v>
      </c>
      <c r="C143" s="62"/>
      <c r="D143" s="62"/>
      <c r="E143" s="62"/>
      <c r="F143" s="63"/>
      <c r="G143" s="25" t="s">
        <v>221</v>
      </c>
      <c r="H143" s="26" t="s">
        <v>222</v>
      </c>
      <c r="I143" s="27" t="s">
        <v>0</v>
      </c>
      <c r="J143" s="55">
        <f>J144</f>
        <v>100000</v>
      </c>
      <c r="K143" s="55">
        <f>K144</f>
        <v>100000</v>
      </c>
    </row>
    <row r="144" spans="1:11" ht="22.5">
      <c r="A144" s="1"/>
      <c r="B144" s="62">
        <v>200</v>
      </c>
      <c r="C144" s="62"/>
      <c r="D144" s="62"/>
      <c r="E144" s="62"/>
      <c r="F144" s="63"/>
      <c r="G144" s="25" t="s">
        <v>2</v>
      </c>
      <c r="H144" s="26"/>
      <c r="I144" s="27">
        <v>200</v>
      </c>
      <c r="J144" s="42">
        <v>100000</v>
      </c>
      <c r="K144" s="42">
        <v>100000</v>
      </c>
    </row>
    <row r="145" spans="1:11" ht="15.75" customHeight="1">
      <c r="A145" s="1"/>
      <c r="B145" s="62" t="s">
        <v>15</v>
      </c>
      <c r="C145" s="62"/>
      <c r="D145" s="62"/>
      <c r="E145" s="62"/>
      <c r="F145" s="63"/>
      <c r="G145" s="25" t="s">
        <v>224</v>
      </c>
      <c r="H145" s="26" t="s">
        <v>223</v>
      </c>
      <c r="I145" s="27" t="s">
        <v>0</v>
      </c>
      <c r="J145" s="55">
        <f>J146</f>
        <v>200000</v>
      </c>
      <c r="K145" s="55">
        <f>K146</f>
        <v>100000</v>
      </c>
    </row>
    <row r="146" spans="1:11" ht="22.5">
      <c r="A146" s="1"/>
      <c r="B146" s="62">
        <v>200</v>
      </c>
      <c r="C146" s="62"/>
      <c r="D146" s="62"/>
      <c r="E146" s="62"/>
      <c r="F146" s="63"/>
      <c r="G146" s="25" t="s">
        <v>2</v>
      </c>
      <c r="H146" s="26"/>
      <c r="I146" s="27">
        <v>200</v>
      </c>
      <c r="J146" s="42">
        <v>200000</v>
      </c>
      <c r="K146" s="42">
        <v>100000</v>
      </c>
    </row>
    <row r="147" spans="1:11" ht="15.75" customHeight="1">
      <c r="A147" s="1"/>
      <c r="B147" s="62" t="s">
        <v>15</v>
      </c>
      <c r="C147" s="62"/>
      <c r="D147" s="62"/>
      <c r="E147" s="62"/>
      <c r="F147" s="63"/>
      <c r="G147" s="25" t="s">
        <v>225</v>
      </c>
      <c r="H147" s="26" t="s">
        <v>226</v>
      </c>
      <c r="I147" s="27" t="s">
        <v>0</v>
      </c>
      <c r="J147" s="55">
        <f>J148</f>
        <v>0</v>
      </c>
      <c r="K147" s="55">
        <f>K148</f>
        <v>1600000</v>
      </c>
    </row>
    <row r="148" spans="1:11" ht="22.5">
      <c r="A148" s="1"/>
      <c r="B148" s="62">
        <v>200</v>
      </c>
      <c r="C148" s="62"/>
      <c r="D148" s="62"/>
      <c r="E148" s="62"/>
      <c r="F148" s="63"/>
      <c r="G148" s="25" t="s">
        <v>2</v>
      </c>
      <c r="H148" s="26"/>
      <c r="I148" s="27">
        <v>200</v>
      </c>
      <c r="J148" s="42">
        <v>0</v>
      </c>
      <c r="K148" s="42">
        <v>1600000</v>
      </c>
    </row>
    <row r="149" spans="1:11" ht="15.75">
      <c r="A149" s="1"/>
      <c r="B149" s="68" t="s">
        <v>16</v>
      </c>
      <c r="C149" s="69"/>
      <c r="D149" s="69"/>
      <c r="E149" s="69"/>
      <c r="F149" s="70"/>
      <c r="G149" s="48" t="s">
        <v>174</v>
      </c>
      <c r="H149" s="49" t="s">
        <v>172</v>
      </c>
      <c r="I149" s="50" t="s">
        <v>0</v>
      </c>
      <c r="J149" s="51">
        <f>J150+J153</f>
        <v>1200000</v>
      </c>
      <c r="K149" s="51">
        <f>K150+K153</f>
        <v>1689000</v>
      </c>
    </row>
    <row r="150" spans="1:11" ht="15.75">
      <c r="A150" s="1"/>
      <c r="B150" s="74" t="s">
        <v>15</v>
      </c>
      <c r="C150" s="75"/>
      <c r="D150" s="75"/>
      <c r="E150" s="75"/>
      <c r="F150" s="76"/>
      <c r="G150" s="25" t="s">
        <v>175</v>
      </c>
      <c r="H150" s="26" t="s">
        <v>173</v>
      </c>
      <c r="I150" s="27" t="s">
        <v>0</v>
      </c>
      <c r="J150" s="28">
        <f>J151+J152</f>
        <v>1050000</v>
      </c>
      <c r="K150" s="28">
        <f>K151+K152</f>
        <v>1539000</v>
      </c>
    </row>
    <row r="151" spans="1:11" ht="22.5">
      <c r="A151" s="1"/>
      <c r="B151" s="62">
        <v>200</v>
      </c>
      <c r="C151" s="62"/>
      <c r="D151" s="62"/>
      <c r="E151" s="62"/>
      <c r="F151" s="63"/>
      <c r="G151" s="25" t="s">
        <v>2</v>
      </c>
      <c r="H151" s="26" t="s">
        <v>0</v>
      </c>
      <c r="I151" s="27">
        <v>200</v>
      </c>
      <c r="J151" s="42">
        <v>953000</v>
      </c>
      <c r="K151" s="42">
        <v>1442000</v>
      </c>
    </row>
    <row r="152" spans="1:11" ht="15.75">
      <c r="A152" s="1"/>
      <c r="B152" s="73">
        <v>800</v>
      </c>
      <c r="C152" s="73"/>
      <c r="D152" s="73"/>
      <c r="E152" s="73"/>
      <c r="F152" s="74"/>
      <c r="G152" s="25" t="s">
        <v>1</v>
      </c>
      <c r="H152" s="26" t="s">
        <v>0</v>
      </c>
      <c r="I152" s="27">
        <v>800</v>
      </c>
      <c r="J152" s="28">
        <v>97000</v>
      </c>
      <c r="K152" s="28">
        <v>97000</v>
      </c>
    </row>
    <row r="153" spans="1:11" ht="22.5">
      <c r="A153" s="1"/>
      <c r="B153" s="62" t="s">
        <v>15</v>
      </c>
      <c r="C153" s="62"/>
      <c r="D153" s="62"/>
      <c r="E153" s="62"/>
      <c r="F153" s="63"/>
      <c r="G153" s="25" t="s">
        <v>208</v>
      </c>
      <c r="H153" s="26" t="s">
        <v>209</v>
      </c>
      <c r="I153" s="27" t="s">
        <v>0</v>
      </c>
      <c r="J153" s="28">
        <f>J154</f>
        <v>150000</v>
      </c>
      <c r="K153" s="28">
        <f>K154</f>
        <v>150000</v>
      </c>
    </row>
    <row r="154" spans="1:11" ht="22.5">
      <c r="A154" s="1"/>
      <c r="B154" s="62">
        <v>200</v>
      </c>
      <c r="C154" s="62"/>
      <c r="D154" s="62"/>
      <c r="E154" s="62"/>
      <c r="F154" s="63"/>
      <c r="G154" s="25" t="s">
        <v>2</v>
      </c>
      <c r="H154" s="26" t="s">
        <v>0</v>
      </c>
      <c r="I154" s="27">
        <v>200</v>
      </c>
      <c r="J154" s="42">
        <v>150000</v>
      </c>
      <c r="K154" s="42">
        <v>150000</v>
      </c>
    </row>
    <row r="155" spans="1:11" ht="15.75">
      <c r="A155" s="1"/>
      <c r="B155" s="77" t="s">
        <v>14</v>
      </c>
      <c r="C155" s="77"/>
      <c r="D155" s="77"/>
      <c r="E155" s="77"/>
      <c r="F155" s="78"/>
      <c r="G155" s="17" t="s">
        <v>13</v>
      </c>
      <c r="H155" s="18" t="s">
        <v>176</v>
      </c>
      <c r="I155" s="19" t="s">
        <v>0</v>
      </c>
      <c r="J155" s="20">
        <f>J156+J159+J161+J165+J167+J169</f>
        <v>6657233.27</v>
      </c>
      <c r="K155" s="20">
        <f>K156+K159+K161+K165+K167+K169</f>
        <v>6670302.27</v>
      </c>
    </row>
    <row r="156" spans="1:11" ht="45">
      <c r="A156" s="1"/>
      <c r="B156" s="74" t="s">
        <v>12</v>
      </c>
      <c r="C156" s="75"/>
      <c r="D156" s="75"/>
      <c r="E156" s="75"/>
      <c r="F156" s="76"/>
      <c r="G156" s="25" t="s">
        <v>40</v>
      </c>
      <c r="H156" s="26" t="s">
        <v>177</v>
      </c>
      <c r="I156" s="27" t="s">
        <v>0</v>
      </c>
      <c r="J156" s="28">
        <f>J157+J158</f>
        <v>209270</v>
      </c>
      <c r="K156" s="28">
        <f>K157+K158</f>
        <v>222339</v>
      </c>
    </row>
    <row r="157" spans="1:11" ht="56.25">
      <c r="A157" s="1"/>
      <c r="B157" s="74">
        <v>500</v>
      </c>
      <c r="C157" s="75"/>
      <c r="D157" s="75"/>
      <c r="E157" s="75"/>
      <c r="F157" s="76"/>
      <c r="G157" s="25" t="s">
        <v>3</v>
      </c>
      <c r="H157" s="26" t="s">
        <v>0</v>
      </c>
      <c r="I157" s="27">
        <v>100</v>
      </c>
      <c r="J157" s="42">
        <v>198000</v>
      </c>
      <c r="K157" s="42">
        <v>198000</v>
      </c>
    </row>
    <row r="158" spans="1:11" ht="22.5">
      <c r="A158" s="1"/>
      <c r="B158" s="74">
        <v>500</v>
      </c>
      <c r="C158" s="75"/>
      <c r="D158" s="75"/>
      <c r="E158" s="75"/>
      <c r="F158" s="76"/>
      <c r="G158" s="25" t="s">
        <v>2</v>
      </c>
      <c r="H158" s="26" t="s">
        <v>0</v>
      </c>
      <c r="I158" s="27">
        <v>200</v>
      </c>
      <c r="J158" s="42">
        <v>11270</v>
      </c>
      <c r="K158" s="42">
        <v>24339</v>
      </c>
    </row>
    <row r="159" spans="1:11" ht="22.5">
      <c r="A159" s="1"/>
      <c r="B159" s="71" t="s">
        <v>11</v>
      </c>
      <c r="C159" s="71"/>
      <c r="D159" s="71"/>
      <c r="E159" s="71"/>
      <c r="F159" s="72"/>
      <c r="G159" s="25" t="s">
        <v>50</v>
      </c>
      <c r="H159" s="26" t="s">
        <v>178</v>
      </c>
      <c r="I159" s="27" t="s">
        <v>0</v>
      </c>
      <c r="J159" s="28">
        <f>J160</f>
        <v>832430</v>
      </c>
      <c r="K159" s="28">
        <f>K160</f>
        <v>832430</v>
      </c>
    </row>
    <row r="160" spans="1:11" ht="56.25">
      <c r="A160" s="1"/>
      <c r="B160" s="62">
        <v>100</v>
      </c>
      <c r="C160" s="62"/>
      <c r="D160" s="62"/>
      <c r="E160" s="62"/>
      <c r="F160" s="63"/>
      <c r="G160" s="25" t="s">
        <v>3</v>
      </c>
      <c r="H160" s="26" t="s">
        <v>0</v>
      </c>
      <c r="I160" s="27">
        <v>100</v>
      </c>
      <c r="J160" s="28">
        <f>'[1]сводный план (2)'!$O$6+'[1]сводный план (2)'!$O$7</f>
        <v>832430</v>
      </c>
      <c r="K160" s="28">
        <f>'[1]сводный план (2)'!$P$6+'[1]сводный план (2)'!$P$7</f>
        <v>832430</v>
      </c>
    </row>
    <row r="161" spans="1:11" ht="15.75">
      <c r="A161" s="1"/>
      <c r="B161" s="71" t="s">
        <v>10</v>
      </c>
      <c r="C161" s="71"/>
      <c r="D161" s="71"/>
      <c r="E161" s="71"/>
      <c r="F161" s="72"/>
      <c r="G161" s="25" t="s">
        <v>7</v>
      </c>
      <c r="H161" s="26" t="s">
        <v>179</v>
      </c>
      <c r="I161" s="27" t="s">
        <v>0</v>
      </c>
      <c r="J161" s="28">
        <f>J162+J163+J164</f>
        <v>5565533.27</v>
      </c>
      <c r="K161" s="28">
        <f>K162+K163+K164</f>
        <v>5565533.27</v>
      </c>
    </row>
    <row r="162" spans="1:11" ht="56.25">
      <c r="A162" s="1"/>
      <c r="B162" s="62">
        <v>100</v>
      </c>
      <c r="C162" s="62"/>
      <c r="D162" s="62"/>
      <c r="E162" s="62"/>
      <c r="F162" s="63"/>
      <c r="G162" s="25" t="s">
        <v>3</v>
      </c>
      <c r="H162" s="26" t="s">
        <v>0</v>
      </c>
      <c r="I162" s="27">
        <v>100</v>
      </c>
      <c r="J162" s="28">
        <v>4737136</v>
      </c>
      <c r="K162" s="28">
        <v>4737136</v>
      </c>
    </row>
    <row r="163" spans="1:11" ht="22.5">
      <c r="A163" s="1"/>
      <c r="B163" s="62">
        <v>200</v>
      </c>
      <c r="C163" s="62"/>
      <c r="D163" s="62"/>
      <c r="E163" s="62"/>
      <c r="F163" s="63"/>
      <c r="G163" s="25" t="s">
        <v>2</v>
      </c>
      <c r="H163" s="26" t="s">
        <v>0</v>
      </c>
      <c r="I163" s="27">
        <v>200</v>
      </c>
      <c r="J163" s="28">
        <v>663225.27</v>
      </c>
      <c r="K163" s="42">
        <v>663225.27</v>
      </c>
    </row>
    <row r="164" spans="1:11" ht="15.75">
      <c r="A164" s="1"/>
      <c r="B164" s="73">
        <v>800</v>
      </c>
      <c r="C164" s="73"/>
      <c r="D164" s="73"/>
      <c r="E164" s="73"/>
      <c r="F164" s="74"/>
      <c r="G164" s="25" t="s">
        <v>1</v>
      </c>
      <c r="H164" s="26" t="s">
        <v>0</v>
      </c>
      <c r="I164" s="27">
        <v>800</v>
      </c>
      <c r="J164" s="28">
        <v>165172</v>
      </c>
      <c r="K164" s="28">
        <v>165172</v>
      </c>
    </row>
    <row r="165" spans="1:11" ht="15.75">
      <c r="A165" s="1"/>
      <c r="B165" s="71" t="s">
        <v>9</v>
      </c>
      <c r="C165" s="71"/>
      <c r="D165" s="71"/>
      <c r="E165" s="71"/>
      <c r="F165" s="72"/>
      <c r="G165" s="25" t="s">
        <v>48</v>
      </c>
      <c r="H165" s="26" t="s">
        <v>180</v>
      </c>
      <c r="I165" s="27" t="s">
        <v>0</v>
      </c>
      <c r="J165" s="28">
        <f>J166</f>
        <v>0</v>
      </c>
      <c r="K165" s="28">
        <f>K166</f>
        <v>0</v>
      </c>
    </row>
    <row r="166" spans="1:11" ht="15.75">
      <c r="A166" s="1"/>
      <c r="B166" s="62">
        <v>100</v>
      </c>
      <c r="C166" s="62"/>
      <c r="D166" s="62"/>
      <c r="E166" s="62"/>
      <c r="F166" s="63"/>
      <c r="G166" s="25" t="s">
        <v>6</v>
      </c>
      <c r="H166" s="26" t="s">
        <v>0</v>
      </c>
      <c r="I166" s="27">
        <v>500</v>
      </c>
      <c r="J166" s="28">
        <v>0</v>
      </c>
      <c r="K166" s="42">
        <v>0</v>
      </c>
    </row>
    <row r="167" spans="1:11" ht="15.75">
      <c r="A167" s="1"/>
      <c r="B167" s="71" t="s">
        <v>8</v>
      </c>
      <c r="C167" s="71"/>
      <c r="D167" s="71"/>
      <c r="E167" s="71"/>
      <c r="F167" s="72"/>
      <c r="G167" s="25" t="s">
        <v>36</v>
      </c>
      <c r="H167" s="26" t="s">
        <v>181</v>
      </c>
      <c r="I167" s="27" t="s">
        <v>0</v>
      </c>
      <c r="J167" s="28">
        <f>J168</f>
        <v>50000</v>
      </c>
      <c r="K167" s="28">
        <f>K168</f>
        <v>50000</v>
      </c>
    </row>
    <row r="168" spans="1:11" ht="15.75">
      <c r="A168" s="1"/>
      <c r="B168" s="73">
        <v>800</v>
      </c>
      <c r="C168" s="73"/>
      <c r="D168" s="73"/>
      <c r="E168" s="73"/>
      <c r="F168" s="74"/>
      <c r="G168" s="25" t="s">
        <v>1</v>
      </c>
      <c r="H168" s="26" t="s">
        <v>0</v>
      </c>
      <c r="I168" s="27">
        <v>800</v>
      </c>
      <c r="J168" s="28">
        <v>50000</v>
      </c>
      <c r="K168" s="28">
        <v>50000</v>
      </c>
    </row>
    <row r="169" spans="1:11" ht="33.75">
      <c r="A169" s="1"/>
      <c r="B169" s="71" t="s">
        <v>8</v>
      </c>
      <c r="C169" s="71"/>
      <c r="D169" s="71"/>
      <c r="E169" s="71"/>
      <c r="F169" s="72"/>
      <c r="G169" s="25" t="s">
        <v>182</v>
      </c>
      <c r="H169" s="26" t="s">
        <v>183</v>
      </c>
      <c r="I169" s="27" t="s">
        <v>0</v>
      </c>
      <c r="J169" s="28">
        <f>J170</f>
        <v>0</v>
      </c>
      <c r="K169" s="28">
        <f>K170</f>
        <v>0</v>
      </c>
    </row>
    <row r="170" spans="1:11" ht="15.75">
      <c r="A170" s="1"/>
      <c r="B170" s="73">
        <v>800</v>
      </c>
      <c r="C170" s="73"/>
      <c r="D170" s="73"/>
      <c r="E170" s="73"/>
      <c r="F170" s="74"/>
      <c r="G170" s="25" t="s">
        <v>1</v>
      </c>
      <c r="H170" s="26" t="s">
        <v>0</v>
      </c>
      <c r="I170" s="27">
        <v>800</v>
      </c>
      <c r="J170" s="28"/>
      <c r="K170" s="42">
        <v>0</v>
      </c>
    </row>
    <row r="171" spans="1:11" ht="17.25" customHeight="1">
      <c r="A171" s="6"/>
      <c r="B171" s="7"/>
      <c r="C171" s="7"/>
      <c r="D171" s="7"/>
      <c r="E171" s="7"/>
      <c r="F171" s="8"/>
      <c r="G171" s="56" t="s">
        <v>33</v>
      </c>
      <c r="H171" s="34"/>
      <c r="I171" s="35"/>
      <c r="J171" s="36">
        <f>J155+J124+J74+J66+J45+J18+J9+J120</f>
        <v>33403842</v>
      </c>
      <c r="K171" s="36">
        <f>K155+K124+K74+K66+K45+K18+K9+K120</f>
        <v>37538841</v>
      </c>
    </row>
    <row r="172" spans="1:11" ht="17.25" customHeight="1">
      <c r="A172" s="6"/>
      <c r="B172" s="7"/>
      <c r="C172" s="7"/>
      <c r="D172" s="7"/>
      <c r="E172" s="7"/>
      <c r="F172" s="8"/>
      <c r="G172" s="57" t="s">
        <v>184</v>
      </c>
      <c r="H172" s="34"/>
      <c r="I172" s="35"/>
      <c r="J172" s="36">
        <v>1900000</v>
      </c>
      <c r="K172" s="36">
        <v>2100000</v>
      </c>
    </row>
    <row r="173" spans="1:11" ht="17.25" customHeight="1">
      <c r="A173" s="6"/>
      <c r="B173" s="7"/>
      <c r="C173" s="7"/>
      <c r="D173" s="7"/>
      <c r="E173" s="7"/>
      <c r="F173" s="8"/>
      <c r="G173" s="57" t="s">
        <v>185</v>
      </c>
      <c r="H173" s="34"/>
      <c r="I173" s="35"/>
      <c r="J173" s="36">
        <f>J171+J172</f>
        <v>35303842</v>
      </c>
      <c r="K173" s="36">
        <f>K171+K172</f>
        <v>39638841</v>
      </c>
    </row>
    <row r="174" spans="1:11" ht="12.75">
      <c r="A174" s="6"/>
      <c r="B174" s="33"/>
      <c r="C174" s="33"/>
      <c r="D174" s="33"/>
      <c r="E174" s="33"/>
      <c r="F174" s="33"/>
      <c r="G174" s="30" t="s">
        <v>211</v>
      </c>
      <c r="H174" s="31"/>
      <c r="I174" s="32"/>
      <c r="J174" s="43"/>
      <c r="K174" s="43">
        <v>0</v>
      </c>
    </row>
  </sheetData>
  <sheetProtection/>
  <mergeCells count="155">
    <mergeCell ref="B117:F117"/>
    <mergeCell ref="B118:F118"/>
    <mergeCell ref="J1:K4"/>
    <mergeCell ref="B105:F105"/>
    <mergeCell ref="B100:F100"/>
    <mergeCell ref="B93:F93"/>
    <mergeCell ref="B99:F99"/>
    <mergeCell ref="B87:F87"/>
    <mergeCell ref="B59:F59"/>
    <mergeCell ref="B68:F68"/>
    <mergeCell ref="B66:F66"/>
    <mergeCell ref="B92:F92"/>
    <mergeCell ref="B90:F90"/>
    <mergeCell ref="B81:F81"/>
    <mergeCell ref="B82:F82"/>
    <mergeCell ref="B62:F62"/>
    <mergeCell ref="B89:F89"/>
    <mergeCell ref="B72:F72"/>
    <mergeCell ref="B73:F73"/>
    <mergeCell ref="B83:F83"/>
    <mergeCell ref="B51:F51"/>
    <mergeCell ref="B86:F86"/>
    <mergeCell ref="B75:F75"/>
    <mergeCell ref="B79:F79"/>
    <mergeCell ref="B63:F63"/>
    <mergeCell ref="B64:F64"/>
    <mergeCell ref="B65:F65"/>
    <mergeCell ref="B60:F60"/>
    <mergeCell ref="B61:F61"/>
    <mergeCell ref="B69:F69"/>
    <mergeCell ref="B49:F49"/>
    <mergeCell ref="B50:F50"/>
    <mergeCell ref="B52:F52"/>
    <mergeCell ref="B53:F53"/>
    <mergeCell ref="B54:F54"/>
    <mergeCell ref="B25:F25"/>
    <mergeCell ref="B35:F35"/>
    <mergeCell ref="B33:F33"/>
    <mergeCell ref="B44:F44"/>
    <mergeCell ref="B48:F48"/>
    <mergeCell ref="B37:F37"/>
    <mergeCell ref="B27:F27"/>
    <mergeCell ref="B28:F28"/>
    <mergeCell ref="B22:F22"/>
    <mergeCell ref="B45:F45"/>
    <mergeCell ref="B47:F47"/>
    <mergeCell ref="B46:F46"/>
    <mergeCell ref="B38:F38"/>
    <mergeCell ref="B34:F34"/>
    <mergeCell ref="B40:F40"/>
    <mergeCell ref="B5:K5"/>
    <mergeCell ref="B17:F17"/>
    <mergeCell ref="B12:F12"/>
    <mergeCell ref="B14:F14"/>
    <mergeCell ref="B15:F15"/>
    <mergeCell ref="B9:F9"/>
    <mergeCell ref="B19:F19"/>
    <mergeCell ref="B10:F10"/>
    <mergeCell ref="B11:F11"/>
    <mergeCell ref="B31:F31"/>
    <mergeCell ref="B24:F24"/>
    <mergeCell ref="B16:F16"/>
    <mergeCell ref="B30:F30"/>
    <mergeCell ref="B21:F21"/>
    <mergeCell ref="B13:F13"/>
    <mergeCell ref="B18:F18"/>
    <mergeCell ref="B41:F41"/>
    <mergeCell ref="B43:F43"/>
    <mergeCell ref="B113:F113"/>
    <mergeCell ref="B55:F55"/>
    <mergeCell ref="B56:F56"/>
    <mergeCell ref="B67:F67"/>
    <mergeCell ref="B70:F70"/>
    <mergeCell ref="B57:F57"/>
    <mergeCell ref="B58:F58"/>
    <mergeCell ref="B71:F71"/>
    <mergeCell ref="B84:F84"/>
    <mergeCell ref="B101:F101"/>
    <mergeCell ref="B102:F102"/>
    <mergeCell ref="B91:F91"/>
    <mergeCell ref="B95:F95"/>
    <mergeCell ref="B88:F88"/>
    <mergeCell ref="B85:F85"/>
    <mergeCell ref="B111:F111"/>
    <mergeCell ref="B94:F94"/>
    <mergeCell ref="B98:F98"/>
    <mergeCell ref="B96:F96"/>
    <mergeCell ref="B97:F97"/>
    <mergeCell ref="B110:F110"/>
    <mergeCell ref="B107:F107"/>
    <mergeCell ref="B108:F108"/>
    <mergeCell ref="B109:F109"/>
    <mergeCell ref="B106:F106"/>
    <mergeCell ref="B128:F128"/>
    <mergeCell ref="B114:F114"/>
    <mergeCell ref="B124:F124"/>
    <mergeCell ref="B125:F125"/>
    <mergeCell ref="B115:F115"/>
    <mergeCell ref="B123:F123"/>
    <mergeCell ref="B116:F116"/>
    <mergeCell ref="B120:F120"/>
    <mergeCell ref="B121:F121"/>
    <mergeCell ref="B122:F122"/>
    <mergeCell ref="B130:F130"/>
    <mergeCell ref="B74:F74"/>
    <mergeCell ref="B77:F77"/>
    <mergeCell ref="B80:F80"/>
    <mergeCell ref="B78:F78"/>
    <mergeCell ref="B112:F112"/>
    <mergeCell ref="B76:F76"/>
    <mergeCell ref="B103:F103"/>
    <mergeCell ref="B104:F104"/>
    <mergeCell ref="B127:F127"/>
    <mergeCell ref="B170:F170"/>
    <mergeCell ref="B155:F155"/>
    <mergeCell ref="B156:F156"/>
    <mergeCell ref="B157:F157"/>
    <mergeCell ref="B159:F159"/>
    <mergeCell ref="B160:F160"/>
    <mergeCell ref="B165:F165"/>
    <mergeCell ref="B169:F169"/>
    <mergeCell ref="B167:F167"/>
    <mergeCell ref="B166:F166"/>
    <mergeCell ref="B162:F162"/>
    <mergeCell ref="B163:F163"/>
    <mergeCell ref="B164:F164"/>
    <mergeCell ref="B168:F168"/>
    <mergeCell ref="B150:F150"/>
    <mergeCell ref="B151:F151"/>
    <mergeCell ref="B152:F152"/>
    <mergeCell ref="B153:F153"/>
    <mergeCell ref="B154:F154"/>
    <mergeCell ref="B158:F158"/>
    <mergeCell ref="B133:F133"/>
    <mergeCell ref="B134:F134"/>
    <mergeCell ref="B136:F136"/>
    <mergeCell ref="B137:F137"/>
    <mergeCell ref="B138:F138"/>
    <mergeCell ref="B161:F161"/>
    <mergeCell ref="B131:F131"/>
    <mergeCell ref="B126:F126"/>
    <mergeCell ref="B119:F119"/>
    <mergeCell ref="B129:F129"/>
    <mergeCell ref="B143:F143"/>
    <mergeCell ref="B149:F149"/>
    <mergeCell ref="B135:F135"/>
    <mergeCell ref="B139:F139"/>
    <mergeCell ref="B140:F140"/>
    <mergeCell ref="B132:F132"/>
    <mergeCell ref="B144:F144"/>
    <mergeCell ref="B145:F145"/>
    <mergeCell ref="B146:F146"/>
    <mergeCell ref="B147:F147"/>
    <mergeCell ref="B148:F148"/>
    <mergeCell ref="B142:F142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scale="90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RePack by SPecialiST</cp:lastModifiedBy>
  <cp:lastPrinted>2016-12-15T10:49:46Z</cp:lastPrinted>
  <dcterms:created xsi:type="dcterms:W3CDTF">2013-10-18T09:34:20Z</dcterms:created>
  <dcterms:modified xsi:type="dcterms:W3CDTF">2019-11-13T12:54:11Z</dcterms:modified>
  <cp:category/>
  <cp:version/>
  <cp:contentType/>
  <cp:contentStatus/>
</cp:coreProperties>
</file>