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<sst xmlns="http://schemas.openxmlformats.org/spreadsheetml/2006/main" count="139" uniqueCount="85">
  <si>
    <t>РАСХОДЫ</t>
  </si>
  <si>
    <t>Код раздела и подраздела БК РФ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</si>
  <si>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</si>
  <si>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</si>
  <si>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</si>
  <si>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</si>
  <si>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</si>
  <si>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</si>
  <si>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</si>
  <si>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</si>
  <si>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</si>
  <si>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</si>
  <si>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</si>
  <si>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</si>
  <si>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</si>
  <si>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</si>
  <si>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</si>
  <si>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</si>
  <si>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</si>
  <si>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</si>
  <si>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</si>
  <si>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</si>
  <si>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</si>
  <si>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</si>
  <si>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</si>
  <si>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</si>
  <si>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</si>
  <si>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</si>
  <si>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</si>
  <si>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ДеФИЦИТ</t>
  </si>
  <si>
    <t>0501</t>
  </si>
  <si>
    <t>Жилищное хозяйство</t>
  </si>
  <si>
    <t>0310</t>
  </si>
  <si>
    <t>Обеспечение пожарной безопасности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</si>
  <si>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</si>
  <si>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</si>
  <si>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</si>
  <si>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</si>
  <si>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</si>
  <si>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</si>
  <si>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</si>
  <si>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</si>
  <si>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</si>
  <si>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Культура и кинематография</t>
  </si>
  <si>
    <t>1100</t>
  </si>
  <si>
    <t>0106</t>
  </si>
  <si>
    <t>0402</t>
  </si>
  <si>
    <t>Топливно-энергетический комплекс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</si>
  <si>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</si>
  <si>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</si>
  <si>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</si>
  <si>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</si>
  <si>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</si>
  <si>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</si>
  <si>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</si>
  <si>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</si>
  <si>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Защита населения и территории от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</si>
  <si>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</si>
  <si>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</si>
  <si>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</si>
  <si>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</si>
  <si>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 xml:space="preserve">2013г. </t>
  </si>
  <si>
    <t>2014 г</t>
  </si>
  <si>
    <t>бюджета Туношенского сельского поселения на 2013-2014 г.  по разделам и подразделам  классификации расходов бюджетов Российской Федерации</t>
  </si>
  <si>
    <t>Условно утвержденные расходы</t>
  </si>
  <si>
    <t>Водное хозяйство</t>
  </si>
  <si>
    <t xml:space="preserve">                            Приложение 4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23.12.2011  г.  №87 </t>
  </si>
  <si>
    <t>план</t>
  </si>
  <si>
    <t>факт</t>
  </si>
  <si>
    <t>% выполнен.</t>
  </si>
  <si>
    <t>1001</t>
  </si>
  <si>
    <t>0409</t>
  </si>
  <si>
    <t>Дорожное хозяйство(дорожные фонды)</t>
  </si>
  <si>
    <t>0804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</si>
  <si>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</si>
  <si>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</si>
  <si>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</si>
  <si>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</si>
  <si>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Пенсионное обеспечение</t>
  </si>
  <si>
    <t>Культура, кинематография</t>
  </si>
  <si>
    <t>Другие вопросы в области культуры, кинематографии</t>
  </si>
  <si>
    <t xml:space="preserve">Приложение 2                                                  к решению Муниципального Совета Туношенского СП от 23.04.2020 № </t>
  </si>
  <si>
    <t>бюджета Туношенского сельского поселения за 2019 год  по разделам и подразделам  классификации расходов бюджетов Российской Федерации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</si>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</sst>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  <numFmt numFmtId="178" formatCode="0.0%"/>
    <numFmt numFmtId="179" formatCode="#,##0.00;[Red]\-#,##0.00;0.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78" fontId="1" fillId="33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6" fillId="0" borderId="13" xfId="53" applyNumberFormat="1" applyFont="1" applyFill="1" applyBorder="1" applyAlignment="1" applyProtection="1">
      <alignment/>
      <protection hidden="1"/>
    </xf>
    <xf numFmtId="1" fontId="6" fillId="0" borderId="14" xfId="53" applyNumberFormat="1" applyFont="1" applyFill="1" applyBorder="1" applyAlignment="1" applyProtection="1">
      <alignment/>
      <protection hidden="1"/>
    </xf>
    <xf numFmtId="1" fontId="1" fillId="0" borderId="11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1" fontId="2" fillId="33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20">
      <selection activeCell="Q40" sqref="Q40"/>
    </sheetView>
  </sheetViews>
  <sheetFormatPr defaultColWidth="9.00390625" defaultRowHeight="12.75"/>
  <cols>
    <col min="1" max="1" width="10.875" style="7" customWidth="1"/>
    <col min="2" max="2" width="9.125" style="7" customWidth="1"/>
    <col min="3" max="3" width="14.625" style="7" customWidth="1"/>
    <col min="4" max="4" width="8.125" style="7" customWidth="1"/>
    <col min="5" max="5" width="9.625" style="7" customWidth="1"/>
    <col min="6" max="6" width="10.25390625" style="56" customWidth="1"/>
    <col min="7" max="7" width="11.25390625" style="8" customWidth="1"/>
    <col min="8" max="8" width="0.12890625" style="7" hidden="1" customWidth="1"/>
    <col min="9" max="9" width="3.875" style="7" hidden="1" customWidth="1"/>
    <col min="10" max="10" width="4.375" style="7" hidden="1" customWidth="1"/>
    <col min="11" max="11" width="0.2421875" style="7" hidden="1" customWidth="1"/>
    <col min="12" max="12" width="9.125" style="7" hidden="1" customWidth="1"/>
    <col min="13" max="13" width="2.125" style="7" customWidth="1"/>
    <col min="14" max="15" width="9.125" style="7" hidden="1" customWidth="1"/>
    <col min="16" max="16384" width="9.125" style="7" customWidth="1"/>
  </cols>
  <sheetData>
    <row r="1" ht="3.75" customHeight="1">
      <c r="H1" s="82"/>
    </row>
    <row r="2" spans="5:8" ht="11.25">
      <c r="E2" s="86" t="s">
        <v>81</v>
      </c>
      <c r="F2" s="86"/>
      <c r="G2" s="86"/>
      <c r="H2" s="82"/>
    </row>
    <row r="3" spans="5:8" ht="11.25">
      <c r="E3" s="86"/>
      <c r="F3" s="86"/>
      <c r="G3" s="86"/>
      <c r="H3" s="82"/>
    </row>
    <row r="4" spans="5:8" ht="11.25">
      <c r="E4" s="86"/>
      <c r="F4" s="86"/>
      <c r="G4" s="86"/>
      <c r="H4" s="82"/>
    </row>
    <row r="5" spans="5:8" ht="11.25">
      <c r="E5" s="42"/>
      <c r="F5" s="57"/>
      <c r="G5" s="42"/>
      <c r="H5" s="41"/>
    </row>
    <row r="6" spans="1:10" ht="11.25">
      <c r="A6" s="83" t="s">
        <v>0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1.25">
      <c r="A7" s="84" t="s">
        <v>82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1.25">
      <c r="A8" s="84"/>
      <c r="B8" s="84"/>
      <c r="C8" s="84"/>
      <c r="D8" s="84"/>
      <c r="E8" s="84"/>
      <c r="F8" s="84"/>
      <c r="G8" s="84"/>
      <c r="H8" s="84"/>
      <c r="I8" s="84"/>
      <c r="J8" s="84"/>
    </row>
    <row r="9" ht="9.75" customHeight="1">
      <c r="G9" s="8" t="s">
        <v>52</v>
      </c>
    </row>
    <row r="10" ht="3" customHeight="1" hidden="1"/>
    <row r="11" spans="1:7" ht="68.25" customHeight="1">
      <c r="A11" s="9" t="s">
        <v>1</v>
      </c>
      <c r="B11" s="85" t="s">
        <v>2</v>
      </c>
      <c r="C11" s="85"/>
      <c r="D11" s="85"/>
      <c r="E11" s="10" t="s">
        <v>67</v>
      </c>
      <c r="F11" s="58" t="s">
        <v>68</v>
      </c>
      <c r="G11" s="18" t="s">
        <v>69</v>
      </c>
    </row>
    <row r="12" spans="1:11" ht="11.25" customHeight="1">
      <c r="A12" s="43" t="s">
        <v>15</v>
      </c>
      <c r="B12" s="63" t="s">
        <v>3</v>
      </c>
      <c r="C12" s="64"/>
      <c r="D12" s="65"/>
      <c r="E12" s="47">
        <f>E13+E14+E18+E15+E17+E16</f>
        <v>8877610.350000001</v>
      </c>
      <c r="F12" s="47">
        <f>F13+F14+F18+F15+F17+F16</f>
        <v>8212843.950000001</v>
      </c>
      <c r="G12" s="48">
        <f>F12/E12</f>
        <v>0.9251187680252265</v>
      </c>
      <c r="K12" s="12"/>
    </row>
    <row r="13" spans="1:11" ht="39.75" customHeight="1">
      <c r="A13" s="1" t="s">
        <v>16</v>
      </c>
      <c r="B13" s="69" t="s">
        <v>74</v>
      </c>
      <c r="C13" s="70"/>
      <c r="D13" s="71"/>
      <c r="E13" s="26">
        <v>848748.9</v>
      </c>
      <c r="F13" s="55">
        <v>848748.9</v>
      </c>
      <c r="G13" s="48">
        <f aca="true" t="shared" si="0" ref="G13:G44">F13/E13</f>
        <v>1</v>
      </c>
      <c r="K13" s="13"/>
    </row>
    <row r="14" spans="1:11" ht="55.5" customHeight="1">
      <c r="A14" s="1" t="s">
        <v>17</v>
      </c>
      <c r="B14" s="78" t="s">
        <v>75</v>
      </c>
      <c r="C14" s="78"/>
      <c r="D14" s="78"/>
      <c r="E14" s="26">
        <v>5119885.37</v>
      </c>
      <c r="F14" s="59">
        <v>4738203.44</v>
      </c>
      <c r="G14" s="48">
        <f t="shared" si="0"/>
        <v>0.925451078995544</v>
      </c>
      <c r="K14" s="13"/>
    </row>
    <row r="15" spans="1:11" ht="45" customHeight="1">
      <c r="A15" s="1" t="s">
        <v>45</v>
      </c>
      <c r="B15" s="75" t="s">
        <v>48</v>
      </c>
      <c r="C15" s="76"/>
      <c r="D15" s="77"/>
      <c r="E15" s="26">
        <v>149320.98</v>
      </c>
      <c r="F15" s="59">
        <v>149320.98</v>
      </c>
      <c r="G15" s="48">
        <f t="shared" si="0"/>
        <v>1</v>
      </c>
      <c r="K15" s="13"/>
    </row>
    <row r="16" spans="1:11" ht="24.75" customHeight="1">
      <c r="A16" s="1" t="s">
        <v>83</v>
      </c>
      <c r="B16" s="75" t="s">
        <v>84</v>
      </c>
      <c r="C16" s="76"/>
      <c r="D16" s="77"/>
      <c r="E16" s="26">
        <v>1530000</v>
      </c>
      <c r="F16" s="55">
        <v>1530000</v>
      </c>
      <c r="G16" s="48">
        <f>F16/E16</f>
        <v>1</v>
      </c>
      <c r="K16" s="13"/>
    </row>
    <row r="17" spans="1:11" ht="19.5" customHeight="1">
      <c r="A17" s="1" t="s">
        <v>53</v>
      </c>
      <c r="B17" s="66" t="s">
        <v>54</v>
      </c>
      <c r="C17" s="67"/>
      <c r="D17" s="68"/>
      <c r="E17" s="26">
        <v>50000</v>
      </c>
      <c r="F17" s="55"/>
      <c r="G17" s="48">
        <f t="shared" si="0"/>
        <v>0</v>
      </c>
      <c r="K17" s="13"/>
    </row>
    <row r="18" spans="1:11" ht="19.5" customHeight="1">
      <c r="A18" s="1" t="s">
        <v>51</v>
      </c>
      <c r="B18" s="66" t="s">
        <v>49</v>
      </c>
      <c r="C18" s="67"/>
      <c r="D18" s="68"/>
      <c r="E18" s="26">
        <v>1179655.1</v>
      </c>
      <c r="F18" s="55">
        <v>946570.63</v>
      </c>
      <c r="G18" s="48">
        <f t="shared" si="0"/>
        <v>0.8024130358102126</v>
      </c>
      <c r="K18" s="13"/>
    </row>
    <row r="19" spans="1:11" ht="11.25" customHeight="1">
      <c r="A19" s="43" t="s">
        <v>18</v>
      </c>
      <c r="B19" s="63" t="s">
        <v>6</v>
      </c>
      <c r="C19" s="64"/>
      <c r="D19" s="65"/>
      <c r="E19" s="44">
        <f>E20</f>
        <v>213536</v>
      </c>
      <c r="F19" s="60">
        <f>F20</f>
        <v>213536</v>
      </c>
      <c r="G19" s="48">
        <f t="shared" si="0"/>
        <v>1</v>
      </c>
      <c r="K19" s="12"/>
    </row>
    <row r="20" spans="1:11" ht="20.25" customHeight="1">
      <c r="A20" s="1" t="s">
        <v>19</v>
      </c>
      <c r="B20" s="66" t="s">
        <v>50</v>
      </c>
      <c r="C20" s="67"/>
      <c r="D20" s="68"/>
      <c r="E20" s="27">
        <v>213536</v>
      </c>
      <c r="F20" s="59">
        <v>213536</v>
      </c>
      <c r="G20" s="48">
        <f t="shared" si="0"/>
        <v>1</v>
      </c>
      <c r="K20" s="13"/>
    </row>
    <row r="21" spans="1:11" ht="26.25" customHeight="1">
      <c r="A21" s="43" t="s">
        <v>20</v>
      </c>
      <c r="B21" s="63" t="s">
        <v>7</v>
      </c>
      <c r="C21" s="64"/>
      <c r="D21" s="65"/>
      <c r="E21" s="44">
        <f>E22+E23+E24</f>
        <v>400000</v>
      </c>
      <c r="F21" s="60">
        <f>F22+F23+F24</f>
        <v>109700</v>
      </c>
      <c r="G21" s="48">
        <f t="shared" si="0"/>
        <v>0.27425</v>
      </c>
      <c r="K21" s="12"/>
    </row>
    <row r="22" spans="1:11" ht="36" customHeight="1">
      <c r="A22" s="1" t="s">
        <v>55</v>
      </c>
      <c r="B22" s="66" t="s">
        <v>76</v>
      </c>
      <c r="C22" s="67"/>
      <c r="D22" s="68"/>
      <c r="E22" s="27">
        <v>360000</v>
      </c>
      <c r="F22" s="59">
        <v>69700</v>
      </c>
      <c r="G22" s="48">
        <f t="shared" si="0"/>
        <v>0.19361111111111112</v>
      </c>
      <c r="K22" s="13"/>
    </row>
    <row r="23" spans="1:11" ht="24" customHeight="1">
      <c r="A23" s="1" t="s">
        <v>32</v>
      </c>
      <c r="B23" s="66" t="s">
        <v>33</v>
      </c>
      <c r="C23" s="67"/>
      <c r="D23" s="68"/>
      <c r="E23" s="27">
        <v>0</v>
      </c>
      <c r="F23" s="59">
        <v>0</v>
      </c>
      <c r="G23" s="48"/>
      <c r="K23" s="13"/>
    </row>
    <row r="24" spans="1:11" ht="24" customHeight="1">
      <c r="A24" s="1" t="s">
        <v>57</v>
      </c>
      <c r="B24" s="66" t="s">
        <v>58</v>
      </c>
      <c r="C24" s="67"/>
      <c r="D24" s="68"/>
      <c r="E24" s="27">
        <v>40000</v>
      </c>
      <c r="F24" s="59">
        <v>40000</v>
      </c>
      <c r="G24" s="48">
        <f>F24/E24</f>
        <v>1</v>
      </c>
      <c r="K24" s="13"/>
    </row>
    <row r="25" spans="1:11" ht="12.75" customHeight="1">
      <c r="A25" s="43" t="s">
        <v>34</v>
      </c>
      <c r="B25" s="72" t="s">
        <v>35</v>
      </c>
      <c r="C25" s="73"/>
      <c r="D25" s="74"/>
      <c r="E25" s="44">
        <f>E27+E26</f>
        <v>8893810</v>
      </c>
      <c r="F25" s="60">
        <f>F27+F26</f>
        <v>7506432.34</v>
      </c>
      <c r="G25" s="48">
        <f t="shared" si="0"/>
        <v>0.8440063752205186</v>
      </c>
      <c r="K25" s="13"/>
    </row>
    <row r="26" spans="1:11" ht="12.75" customHeight="1">
      <c r="A26" s="1" t="s">
        <v>36</v>
      </c>
      <c r="B26" s="75" t="s">
        <v>65</v>
      </c>
      <c r="C26" s="76"/>
      <c r="D26" s="77"/>
      <c r="E26" s="3">
        <v>10000</v>
      </c>
      <c r="F26" s="55">
        <v>0</v>
      </c>
      <c r="G26" s="48">
        <f t="shared" si="0"/>
        <v>0</v>
      </c>
      <c r="K26" s="13"/>
    </row>
    <row r="27" spans="1:11" ht="12.75" customHeight="1">
      <c r="A27" s="1" t="s">
        <v>71</v>
      </c>
      <c r="B27" s="75" t="s">
        <v>72</v>
      </c>
      <c r="C27" s="76"/>
      <c r="D27" s="77"/>
      <c r="E27" s="3">
        <v>8883810</v>
      </c>
      <c r="F27" s="55">
        <v>7506432.34</v>
      </c>
      <c r="G27" s="48">
        <f t="shared" si="0"/>
        <v>0.8449564252274643</v>
      </c>
      <c r="K27" s="13"/>
    </row>
    <row r="28" spans="1:11" ht="11.25" customHeight="1">
      <c r="A28" s="43" t="s">
        <v>21</v>
      </c>
      <c r="B28" s="72" t="s">
        <v>8</v>
      </c>
      <c r="C28" s="73"/>
      <c r="D28" s="74"/>
      <c r="E28" s="44">
        <f>E31+E32+E30+E29</f>
        <v>21734389</v>
      </c>
      <c r="F28" s="60">
        <f>F31+F32+F30+F29</f>
        <v>18913471.7</v>
      </c>
      <c r="G28" s="48">
        <f t="shared" si="0"/>
        <v>0.8702094961123591</v>
      </c>
      <c r="K28" s="12"/>
    </row>
    <row r="29" spans="1:11" ht="11.25" customHeight="1">
      <c r="A29" s="1" t="s">
        <v>30</v>
      </c>
      <c r="B29" s="75" t="s">
        <v>31</v>
      </c>
      <c r="C29" s="76"/>
      <c r="D29" s="77"/>
      <c r="E29" s="3">
        <v>1222392</v>
      </c>
      <c r="F29" s="55">
        <v>1167105.8</v>
      </c>
      <c r="G29" s="48">
        <f t="shared" si="0"/>
        <v>0.9547721189274799</v>
      </c>
      <c r="K29" s="12"/>
    </row>
    <row r="30" spans="1:11" ht="11.25" customHeight="1">
      <c r="A30" s="1" t="s">
        <v>39</v>
      </c>
      <c r="B30" s="75" t="s">
        <v>40</v>
      </c>
      <c r="C30" s="76"/>
      <c r="D30" s="77"/>
      <c r="E30" s="3">
        <v>1583379</v>
      </c>
      <c r="F30" s="55">
        <v>1166107.53</v>
      </c>
      <c r="G30" s="48">
        <f t="shared" si="0"/>
        <v>0.7364677250361411</v>
      </c>
      <c r="K30" s="12"/>
    </row>
    <row r="31" spans="1:11" ht="11.25" customHeight="1">
      <c r="A31" s="1" t="s">
        <v>22</v>
      </c>
      <c r="B31" s="69" t="s">
        <v>12</v>
      </c>
      <c r="C31" s="70"/>
      <c r="D31" s="71"/>
      <c r="E31" s="3">
        <v>13172053</v>
      </c>
      <c r="F31" s="55">
        <v>11217465.54</v>
      </c>
      <c r="G31" s="48">
        <f t="shared" si="0"/>
        <v>0.8516110237333542</v>
      </c>
      <c r="K31" s="13"/>
    </row>
    <row r="32" spans="1:11" ht="21" customHeight="1">
      <c r="A32" s="1" t="s">
        <v>27</v>
      </c>
      <c r="B32" s="66" t="s">
        <v>28</v>
      </c>
      <c r="C32" s="67"/>
      <c r="D32" s="68"/>
      <c r="E32" s="3">
        <v>5756565</v>
      </c>
      <c r="F32" s="55">
        <v>5362792.83</v>
      </c>
      <c r="G32" s="48">
        <f t="shared" si="0"/>
        <v>0.9315959830211246</v>
      </c>
      <c r="K32" s="13"/>
    </row>
    <row r="33" spans="1:11" ht="11.25" customHeight="1">
      <c r="A33" s="43" t="s">
        <v>23</v>
      </c>
      <c r="B33" s="63" t="s">
        <v>9</v>
      </c>
      <c r="C33" s="64"/>
      <c r="D33" s="65"/>
      <c r="E33" s="44">
        <f>E34</f>
        <v>68617</v>
      </c>
      <c r="F33" s="60">
        <f>F34</f>
        <v>68617</v>
      </c>
      <c r="G33" s="48">
        <f t="shared" si="0"/>
        <v>1</v>
      </c>
      <c r="K33" s="12"/>
    </row>
    <row r="34" spans="1:11" ht="19.5" customHeight="1">
      <c r="A34" s="1" t="s">
        <v>24</v>
      </c>
      <c r="B34" s="66" t="s">
        <v>77</v>
      </c>
      <c r="C34" s="67"/>
      <c r="D34" s="68"/>
      <c r="E34" s="27">
        <v>68617</v>
      </c>
      <c r="F34" s="59">
        <v>68617</v>
      </c>
      <c r="G34" s="48">
        <f t="shared" si="0"/>
        <v>1</v>
      </c>
      <c r="K34" s="13"/>
    </row>
    <row r="35" spans="1:11" ht="12.75" customHeight="1">
      <c r="A35" s="43" t="s">
        <v>25</v>
      </c>
      <c r="B35" s="63" t="s">
        <v>79</v>
      </c>
      <c r="C35" s="64"/>
      <c r="D35" s="65"/>
      <c r="E35" s="44">
        <f>E36+E37</f>
        <v>14093804</v>
      </c>
      <c r="F35" s="60">
        <f>F36+F37</f>
        <v>11903963.02</v>
      </c>
      <c r="G35" s="48">
        <f t="shared" si="0"/>
        <v>0.844623851729455</v>
      </c>
      <c r="K35" s="12"/>
    </row>
    <row r="36" spans="1:11" ht="11.25" customHeight="1">
      <c r="A36" s="1" t="s">
        <v>26</v>
      </c>
      <c r="B36" s="78" t="s">
        <v>11</v>
      </c>
      <c r="C36" s="78"/>
      <c r="D36" s="78"/>
      <c r="E36" s="27">
        <v>13251841</v>
      </c>
      <c r="F36" s="53">
        <v>11079882.03</v>
      </c>
      <c r="G36" s="48">
        <f t="shared" si="0"/>
        <v>0.8361013409382138</v>
      </c>
      <c r="K36" s="13"/>
    </row>
    <row r="37" spans="1:11" ht="20.25" customHeight="1">
      <c r="A37" s="20" t="s">
        <v>73</v>
      </c>
      <c r="B37" s="78" t="s">
        <v>80</v>
      </c>
      <c r="C37" s="78"/>
      <c r="D37" s="78"/>
      <c r="E37" s="3">
        <v>841963</v>
      </c>
      <c r="F37" s="54">
        <v>824080.99</v>
      </c>
      <c r="G37" s="48">
        <f t="shared" si="0"/>
        <v>0.978761525150155</v>
      </c>
      <c r="K37" s="13"/>
    </row>
    <row r="38" spans="1:11" ht="11.25" customHeight="1">
      <c r="A38" s="45" t="s">
        <v>37</v>
      </c>
      <c r="B38" s="72" t="s">
        <v>38</v>
      </c>
      <c r="C38" s="73"/>
      <c r="D38" s="74"/>
      <c r="E38" s="44">
        <f>E39+E40</f>
        <v>930484</v>
      </c>
      <c r="F38" s="60">
        <f>F39+F40</f>
        <v>890034.31</v>
      </c>
      <c r="G38" s="48">
        <f t="shared" si="0"/>
        <v>0.9565283336414168</v>
      </c>
      <c r="K38" s="13"/>
    </row>
    <row r="39" spans="1:11" ht="15.75" customHeight="1">
      <c r="A39" s="21" t="s">
        <v>70</v>
      </c>
      <c r="B39" s="79" t="s">
        <v>78</v>
      </c>
      <c r="C39" s="79"/>
      <c r="D39" s="79"/>
      <c r="E39" s="3">
        <v>180000</v>
      </c>
      <c r="F39" s="55">
        <v>145507</v>
      </c>
      <c r="G39" s="48">
        <f t="shared" si="0"/>
        <v>0.8083722222222223</v>
      </c>
      <c r="K39" s="13"/>
    </row>
    <row r="40" spans="1:11" ht="13.5" customHeight="1">
      <c r="A40" s="21" t="s">
        <v>41</v>
      </c>
      <c r="B40" s="80" t="s">
        <v>42</v>
      </c>
      <c r="C40" s="80"/>
      <c r="D40" s="80"/>
      <c r="E40" s="49">
        <v>750484</v>
      </c>
      <c r="F40" s="61">
        <v>744527.31</v>
      </c>
      <c r="G40" s="51">
        <f t="shared" si="0"/>
        <v>0.9920628687620257</v>
      </c>
      <c r="K40" s="13"/>
    </row>
    <row r="41" spans="1:11" ht="20.25" customHeight="1">
      <c r="A41" s="46" t="s">
        <v>44</v>
      </c>
      <c r="B41" s="81" t="s">
        <v>14</v>
      </c>
      <c r="C41" s="81"/>
      <c r="D41" s="81"/>
      <c r="E41" s="44">
        <f>E42</f>
        <v>215000</v>
      </c>
      <c r="F41" s="60">
        <f>F42</f>
        <v>215000</v>
      </c>
      <c r="G41" s="48">
        <f t="shared" si="0"/>
        <v>1</v>
      </c>
      <c r="K41" s="13"/>
    </row>
    <row r="42" spans="1:11" ht="11.25">
      <c r="A42" s="20" t="s">
        <v>59</v>
      </c>
      <c r="B42" s="78" t="s">
        <v>60</v>
      </c>
      <c r="C42" s="78"/>
      <c r="D42" s="78"/>
      <c r="E42" s="50">
        <v>215000</v>
      </c>
      <c r="F42" s="62">
        <v>215000</v>
      </c>
      <c r="G42" s="48">
        <f t="shared" si="0"/>
        <v>1</v>
      </c>
      <c r="K42" s="13"/>
    </row>
    <row r="43" spans="1:7" ht="11.25">
      <c r="A43" s="2"/>
      <c r="B43" s="87" t="s">
        <v>13</v>
      </c>
      <c r="C43" s="88"/>
      <c r="D43" s="89"/>
      <c r="E43" s="52">
        <f>E12+E19+E21+E25+E28+E33+E35+E38+E41</f>
        <v>55427250.35</v>
      </c>
      <c r="F43" s="52">
        <f>F12+F19+F21+F25+F28+F33+F35+F38+F41</f>
        <v>48033598.32000001</v>
      </c>
      <c r="G43" s="48">
        <f t="shared" si="0"/>
        <v>0.8666061912991866</v>
      </c>
    </row>
    <row r="44" spans="1:7" ht="11.25">
      <c r="A44" s="2"/>
      <c r="B44" s="90" t="s">
        <v>29</v>
      </c>
      <c r="C44" s="91"/>
      <c r="D44" s="92"/>
      <c r="E44" s="52">
        <f>55142933.84-E43</f>
        <v>-284316.5099999979</v>
      </c>
      <c r="F44" s="52">
        <f>48230038.46-F43</f>
        <v>196440.13999999315</v>
      </c>
      <c r="G44" s="48">
        <f t="shared" si="0"/>
        <v>-0.6909206222318731</v>
      </c>
    </row>
  </sheetData>
  <sheetProtection/>
  <mergeCells count="38">
    <mergeCell ref="B16:D16"/>
    <mergeCell ref="B43:D43"/>
    <mergeCell ref="B44:D44"/>
    <mergeCell ref="B18:D18"/>
    <mergeCell ref="B12:D12"/>
    <mergeCell ref="B19:D19"/>
    <mergeCell ref="B20:D20"/>
    <mergeCell ref="B13:D13"/>
    <mergeCell ref="B14:D14"/>
    <mergeCell ref="B15:D15"/>
    <mergeCell ref="B17:D17"/>
    <mergeCell ref="H1:H4"/>
    <mergeCell ref="A6:J6"/>
    <mergeCell ref="A7:J8"/>
    <mergeCell ref="B11:D11"/>
    <mergeCell ref="E2:G4"/>
    <mergeCell ref="B36:D36"/>
    <mergeCell ref="B34:D34"/>
    <mergeCell ref="B22:D22"/>
    <mergeCell ref="B35:D35"/>
    <mergeCell ref="B28:D28"/>
    <mergeCell ref="B30:D30"/>
    <mergeCell ref="B42:D42"/>
    <mergeCell ref="B39:D39"/>
    <mergeCell ref="B40:D40"/>
    <mergeCell ref="B41:D41"/>
    <mergeCell ref="B38:D38"/>
    <mergeCell ref="B37:D37"/>
    <mergeCell ref="B21:D21"/>
    <mergeCell ref="B23:D23"/>
    <mergeCell ref="B33:D33"/>
    <mergeCell ref="B32:D32"/>
    <mergeCell ref="B24:D24"/>
    <mergeCell ref="B31:D31"/>
    <mergeCell ref="B25:D25"/>
    <mergeCell ref="B26:D26"/>
    <mergeCell ref="B27:D27"/>
    <mergeCell ref="B29:D29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1.75390625" style="0" customWidth="1"/>
    <col min="4" max="4" width="14.625" style="0" customWidth="1"/>
    <col min="5" max="5" width="11.875" style="0" customWidth="1"/>
    <col min="6" max="6" width="12.125" style="0" customWidth="1"/>
    <col min="7" max="7" width="11.375" style="0" customWidth="1"/>
    <col min="8" max="8" width="10.875" style="0" customWidth="1"/>
    <col min="9" max="9" width="11.375" style="0" customWidth="1"/>
  </cols>
  <sheetData>
    <row r="1" spans="1:16" ht="12.75">
      <c r="A1" s="7"/>
      <c r="B1" s="7"/>
      <c r="C1" s="7"/>
      <c r="D1" s="7"/>
      <c r="E1" s="100" t="s">
        <v>66</v>
      </c>
      <c r="F1" s="100"/>
      <c r="G1" s="100"/>
      <c r="H1" s="82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100"/>
      <c r="F2" s="100"/>
      <c r="G2" s="100"/>
      <c r="H2" s="82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7"/>
      <c r="C3" s="7"/>
      <c r="D3" s="7"/>
      <c r="E3" s="100"/>
      <c r="F3" s="100"/>
      <c r="G3" s="100"/>
      <c r="H3" s="82"/>
      <c r="I3" s="7"/>
      <c r="J3" s="7"/>
      <c r="K3" s="7"/>
      <c r="L3" s="7"/>
      <c r="M3" s="7"/>
      <c r="N3" s="7"/>
      <c r="O3" s="7"/>
      <c r="P3" s="7"/>
    </row>
    <row r="4" spans="1:16" ht="12.75">
      <c r="A4" s="7"/>
      <c r="B4" s="7"/>
      <c r="C4" s="7"/>
      <c r="D4" s="7"/>
      <c r="E4" s="7"/>
      <c r="F4" s="7"/>
      <c r="G4" s="8"/>
      <c r="H4" s="82"/>
      <c r="I4" s="7"/>
      <c r="J4" s="7"/>
      <c r="K4" s="7"/>
      <c r="L4" s="7"/>
      <c r="M4" s="7"/>
      <c r="N4" s="7"/>
      <c r="O4" s="7"/>
      <c r="P4" s="7"/>
    </row>
    <row r="5" spans="1:16" ht="12.7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83" t="s">
        <v>0</v>
      </c>
      <c r="B6" s="83"/>
      <c r="C6" s="83"/>
      <c r="D6" s="83"/>
      <c r="E6" s="83"/>
      <c r="F6" s="83"/>
      <c r="G6" s="83"/>
      <c r="H6" s="24"/>
      <c r="I6" s="24"/>
      <c r="J6" s="24"/>
      <c r="K6" s="7"/>
      <c r="L6" s="7"/>
      <c r="M6" s="7"/>
      <c r="N6" s="7"/>
      <c r="O6" s="7"/>
      <c r="P6" s="7"/>
    </row>
    <row r="7" spans="1:16" ht="12.75" customHeight="1">
      <c r="A7" s="84" t="s">
        <v>63</v>
      </c>
      <c r="B7" s="84"/>
      <c r="C7" s="84"/>
      <c r="D7" s="84"/>
      <c r="E7" s="84"/>
      <c r="F7" s="84"/>
      <c r="G7" s="84"/>
      <c r="H7" s="25"/>
      <c r="I7" s="25"/>
      <c r="J7" s="25"/>
      <c r="K7" s="7"/>
      <c r="L7" s="7"/>
      <c r="M7" s="7"/>
      <c r="N7" s="7"/>
      <c r="O7" s="7"/>
      <c r="P7" s="7"/>
    </row>
    <row r="8" spans="1:16" ht="12.75">
      <c r="A8" s="84"/>
      <c r="B8" s="84"/>
      <c r="C8" s="84"/>
      <c r="D8" s="84"/>
      <c r="E8" s="84"/>
      <c r="F8" s="84"/>
      <c r="G8" s="84"/>
      <c r="H8" s="25"/>
      <c r="I8" s="25"/>
      <c r="J8" s="25"/>
      <c r="K8" s="7"/>
      <c r="L8" s="7"/>
      <c r="M8" s="7"/>
      <c r="N8" s="7"/>
      <c r="O8" s="7"/>
      <c r="P8" s="7"/>
    </row>
    <row r="9" spans="1:16" ht="12.75">
      <c r="A9" s="7"/>
      <c r="B9" s="7"/>
      <c r="C9" s="7"/>
      <c r="D9" s="7"/>
      <c r="E9" s="7"/>
      <c r="F9" s="7"/>
      <c r="G9" s="8" t="s">
        <v>52</v>
      </c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1:16" ht="37.5" customHeight="1">
      <c r="A11" s="9" t="s">
        <v>1</v>
      </c>
      <c r="B11" s="85" t="s">
        <v>2</v>
      </c>
      <c r="C11" s="85"/>
      <c r="D11" s="85"/>
      <c r="E11" s="10" t="s">
        <v>61</v>
      </c>
      <c r="F11" s="23" t="s">
        <v>62</v>
      </c>
      <c r="G11" s="28"/>
      <c r="H11" s="29"/>
      <c r="I11" s="29"/>
      <c r="J11" s="7"/>
      <c r="K11" s="7"/>
      <c r="L11" s="7"/>
      <c r="M11" s="7"/>
      <c r="N11" s="7"/>
      <c r="O11" s="7"/>
      <c r="P11" s="7"/>
    </row>
    <row r="12" spans="1:16" ht="12.75">
      <c r="A12" s="11" t="s">
        <v>15</v>
      </c>
      <c r="B12" s="101" t="s">
        <v>3</v>
      </c>
      <c r="C12" s="102"/>
      <c r="D12" s="103"/>
      <c r="E12" s="4">
        <f>E13+E14+E16+E15</f>
        <v>4057000</v>
      </c>
      <c r="F12" s="4">
        <f>F13+F14+F16+F15</f>
        <v>4067800</v>
      </c>
      <c r="G12" s="30"/>
      <c r="H12" s="31"/>
      <c r="I12" s="31"/>
      <c r="J12" s="7"/>
      <c r="K12" s="12"/>
      <c r="L12" s="7"/>
      <c r="M12" s="7"/>
      <c r="N12" s="7"/>
      <c r="O12" s="7"/>
      <c r="P12" s="7"/>
    </row>
    <row r="13" spans="1:16" ht="38.25" customHeight="1">
      <c r="A13" s="1" t="s">
        <v>16</v>
      </c>
      <c r="B13" s="69" t="s">
        <v>4</v>
      </c>
      <c r="C13" s="70"/>
      <c r="D13" s="71"/>
      <c r="E13" s="17">
        <v>747000</v>
      </c>
      <c r="F13" s="16">
        <v>747000</v>
      </c>
      <c r="G13" s="32"/>
      <c r="H13" s="31"/>
      <c r="I13" s="31"/>
      <c r="J13" s="7"/>
      <c r="K13" s="13"/>
      <c r="L13" s="7"/>
      <c r="M13" s="7"/>
      <c r="N13" s="7"/>
      <c r="O13" s="7"/>
      <c r="P13" s="7"/>
    </row>
    <row r="14" spans="1:16" ht="57" customHeight="1">
      <c r="A14" s="1" t="s">
        <v>17</v>
      </c>
      <c r="B14" s="78" t="s">
        <v>5</v>
      </c>
      <c r="C14" s="78"/>
      <c r="D14" s="78"/>
      <c r="E14" s="23">
        <v>3238000</v>
      </c>
      <c r="F14" s="16">
        <v>3238000</v>
      </c>
      <c r="G14" s="32"/>
      <c r="H14" s="31"/>
      <c r="I14" s="31"/>
      <c r="J14" s="7"/>
      <c r="K14" s="13"/>
      <c r="L14" s="7"/>
      <c r="M14" s="7"/>
      <c r="N14" s="7"/>
      <c r="O14" s="7"/>
      <c r="P14" s="7"/>
    </row>
    <row r="15" spans="1:16" ht="16.5" customHeight="1">
      <c r="A15" s="1" t="s">
        <v>53</v>
      </c>
      <c r="B15" s="66" t="s">
        <v>54</v>
      </c>
      <c r="C15" s="67"/>
      <c r="D15" s="68"/>
      <c r="E15" s="3">
        <v>11000</v>
      </c>
      <c r="F15" s="16">
        <v>12650</v>
      </c>
      <c r="G15" s="32"/>
      <c r="H15" s="31"/>
      <c r="I15" s="31"/>
      <c r="J15" s="7"/>
      <c r="K15" s="13"/>
      <c r="L15" s="7"/>
      <c r="M15" s="7"/>
      <c r="N15" s="7"/>
      <c r="O15" s="7"/>
      <c r="P15" s="7"/>
    </row>
    <row r="16" spans="1:16" ht="16.5" customHeight="1">
      <c r="A16" s="1" t="s">
        <v>51</v>
      </c>
      <c r="B16" s="66" t="s">
        <v>49</v>
      </c>
      <c r="C16" s="67"/>
      <c r="D16" s="68"/>
      <c r="E16" s="3">
        <v>61000</v>
      </c>
      <c r="F16" s="16">
        <v>70150</v>
      </c>
      <c r="G16" s="32"/>
      <c r="H16" s="31"/>
      <c r="I16" s="31"/>
      <c r="J16" s="7"/>
      <c r="K16" s="13"/>
      <c r="L16" s="7"/>
      <c r="M16" s="7"/>
      <c r="N16" s="7"/>
      <c r="O16" s="7"/>
      <c r="P16" s="7"/>
    </row>
    <row r="17" spans="1:16" ht="12.75">
      <c r="A17" s="2" t="s">
        <v>18</v>
      </c>
      <c r="B17" s="94" t="s">
        <v>6</v>
      </c>
      <c r="C17" s="95"/>
      <c r="D17" s="96"/>
      <c r="E17" s="6">
        <f>E18</f>
        <v>380000</v>
      </c>
      <c r="F17" s="37">
        <f>F18</f>
        <v>389900</v>
      </c>
      <c r="G17" s="33"/>
      <c r="H17" s="31"/>
      <c r="I17" s="31"/>
      <c r="J17" s="7"/>
      <c r="K17" s="12"/>
      <c r="L17" s="7"/>
      <c r="M17" s="7"/>
      <c r="N17" s="7"/>
      <c r="O17" s="7"/>
      <c r="P17" s="7"/>
    </row>
    <row r="18" spans="1:16" ht="23.25" customHeight="1">
      <c r="A18" s="1" t="s">
        <v>19</v>
      </c>
      <c r="B18" s="66" t="s">
        <v>50</v>
      </c>
      <c r="C18" s="67"/>
      <c r="D18" s="68"/>
      <c r="E18" s="16">
        <v>380000</v>
      </c>
      <c r="F18" s="16">
        <v>389900</v>
      </c>
      <c r="G18" s="32"/>
      <c r="H18" s="31"/>
      <c r="I18" s="31"/>
      <c r="J18" s="7"/>
      <c r="K18" s="13"/>
      <c r="L18" s="7"/>
      <c r="M18" s="7"/>
      <c r="N18" s="7"/>
      <c r="O18" s="7"/>
      <c r="P18" s="7"/>
    </row>
    <row r="19" spans="1:16" ht="20.25" customHeight="1">
      <c r="A19" s="2" t="s">
        <v>20</v>
      </c>
      <c r="B19" s="94" t="s">
        <v>7</v>
      </c>
      <c r="C19" s="95"/>
      <c r="D19" s="96"/>
      <c r="E19" s="6">
        <f>E20+E21+E22</f>
        <v>508000</v>
      </c>
      <c r="F19" s="6">
        <f>F20+F21+F22</f>
        <v>579000</v>
      </c>
      <c r="G19" s="34"/>
      <c r="H19" s="31"/>
      <c r="I19" s="31"/>
      <c r="J19" s="7"/>
      <c r="K19" s="12"/>
      <c r="L19" s="7"/>
      <c r="M19" s="7"/>
      <c r="N19" s="7"/>
      <c r="O19" s="7"/>
      <c r="P19" s="7"/>
    </row>
    <row r="20" spans="1:16" ht="36" customHeight="1">
      <c r="A20" s="1" t="s">
        <v>55</v>
      </c>
      <c r="B20" s="66" t="s">
        <v>56</v>
      </c>
      <c r="C20" s="67"/>
      <c r="D20" s="68"/>
      <c r="E20" s="16">
        <v>5000</v>
      </c>
      <c r="F20" s="16"/>
      <c r="G20" s="32"/>
      <c r="H20" s="31"/>
      <c r="I20" s="31"/>
      <c r="J20" s="7"/>
      <c r="K20" s="13"/>
      <c r="L20" s="7"/>
      <c r="M20" s="7"/>
      <c r="N20" s="7"/>
      <c r="O20" s="7"/>
      <c r="P20" s="7"/>
    </row>
    <row r="21" spans="1:16" ht="22.5" customHeight="1">
      <c r="A21" s="1" t="s">
        <v>32</v>
      </c>
      <c r="B21" s="66" t="s">
        <v>33</v>
      </c>
      <c r="C21" s="67"/>
      <c r="D21" s="68"/>
      <c r="E21" s="16">
        <v>500000</v>
      </c>
      <c r="F21" s="16">
        <v>575000</v>
      </c>
      <c r="G21" s="32"/>
      <c r="H21" s="31"/>
      <c r="I21" s="31"/>
      <c r="J21" s="7"/>
      <c r="K21" s="13"/>
      <c r="L21" s="7"/>
      <c r="M21" s="7"/>
      <c r="N21" s="7"/>
      <c r="O21" s="7"/>
      <c r="P21" s="7"/>
    </row>
    <row r="22" spans="1:16" ht="22.5" customHeight="1">
      <c r="A22" s="1" t="s">
        <v>57</v>
      </c>
      <c r="B22" s="66" t="s">
        <v>58</v>
      </c>
      <c r="C22" s="67"/>
      <c r="D22" s="68"/>
      <c r="E22" s="16">
        <v>3000</v>
      </c>
      <c r="F22" s="16">
        <v>4000</v>
      </c>
      <c r="G22" s="32"/>
      <c r="H22" s="31"/>
      <c r="I22" s="31"/>
      <c r="J22" s="7"/>
      <c r="K22" s="13"/>
      <c r="L22" s="7"/>
      <c r="M22" s="7"/>
      <c r="N22" s="7"/>
      <c r="O22" s="7"/>
      <c r="P22" s="7"/>
    </row>
    <row r="23" spans="1:16" ht="12.75">
      <c r="A23" s="2" t="s">
        <v>34</v>
      </c>
      <c r="B23" s="97" t="s">
        <v>35</v>
      </c>
      <c r="C23" s="98"/>
      <c r="D23" s="99"/>
      <c r="E23" s="19">
        <f>E25+E24</f>
        <v>10000</v>
      </c>
      <c r="F23" s="38">
        <f>F25+F24</f>
        <v>11500</v>
      </c>
      <c r="G23" s="35"/>
      <c r="H23" s="31"/>
      <c r="I23" s="31"/>
      <c r="J23" s="7"/>
      <c r="K23" s="13"/>
      <c r="L23" s="7"/>
      <c r="M23" s="7"/>
      <c r="N23" s="7"/>
      <c r="O23" s="7"/>
      <c r="P23" s="7"/>
    </row>
    <row r="24" spans="1:16" ht="12.75">
      <c r="A24" s="1" t="s">
        <v>46</v>
      </c>
      <c r="B24" s="69" t="s">
        <v>47</v>
      </c>
      <c r="C24" s="70"/>
      <c r="D24" s="71"/>
      <c r="E24" s="17"/>
      <c r="F24" s="16"/>
      <c r="G24" s="32"/>
      <c r="H24" s="31"/>
      <c r="I24" s="31"/>
      <c r="J24" s="7"/>
      <c r="K24" s="13"/>
      <c r="L24" s="7"/>
      <c r="M24" s="7"/>
      <c r="N24" s="7"/>
      <c r="O24" s="7"/>
      <c r="P24" s="7"/>
    </row>
    <row r="25" spans="1:16" ht="12.75">
      <c r="A25" s="1" t="s">
        <v>36</v>
      </c>
      <c r="B25" s="75" t="s">
        <v>65</v>
      </c>
      <c r="C25" s="76"/>
      <c r="D25" s="77"/>
      <c r="E25" s="17">
        <v>10000</v>
      </c>
      <c r="F25" s="16">
        <v>11500</v>
      </c>
      <c r="G25" s="32"/>
      <c r="H25" s="31"/>
      <c r="I25" s="31"/>
      <c r="J25" s="7"/>
      <c r="K25" s="13"/>
      <c r="L25" s="7"/>
      <c r="M25" s="7"/>
      <c r="N25" s="7"/>
      <c r="O25" s="7"/>
      <c r="P25" s="7"/>
    </row>
    <row r="26" spans="1:16" ht="15.75" customHeight="1">
      <c r="A26" s="2" t="s">
        <v>21</v>
      </c>
      <c r="B26" s="97" t="s">
        <v>8</v>
      </c>
      <c r="C26" s="98"/>
      <c r="D26" s="99"/>
      <c r="E26" s="6">
        <f>E29+E30+E28+E27</f>
        <v>7865000</v>
      </c>
      <c r="F26" s="37">
        <f>F29+F30+F28+F27</f>
        <v>10932600</v>
      </c>
      <c r="G26" s="33"/>
      <c r="H26" s="31"/>
      <c r="I26" s="31"/>
      <c r="J26" s="7"/>
      <c r="K26" s="12"/>
      <c r="L26" s="7"/>
      <c r="M26" s="7"/>
      <c r="N26" s="7"/>
      <c r="O26" s="7"/>
      <c r="P26" s="7"/>
    </row>
    <row r="27" spans="1:16" ht="12.75">
      <c r="A27" s="1" t="s">
        <v>30</v>
      </c>
      <c r="B27" s="75" t="s">
        <v>31</v>
      </c>
      <c r="C27" s="76"/>
      <c r="D27" s="77"/>
      <c r="E27" s="17"/>
      <c r="F27" s="16"/>
      <c r="G27" s="36"/>
      <c r="H27" s="31"/>
      <c r="I27" s="31"/>
      <c r="J27" s="7"/>
      <c r="K27" s="12"/>
      <c r="L27" s="7"/>
      <c r="M27" s="7"/>
      <c r="N27" s="7"/>
      <c r="O27" s="7"/>
      <c r="P27" s="7"/>
    </row>
    <row r="28" spans="1:16" ht="12.75">
      <c r="A28" s="1" t="s">
        <v>39</v>
      </c>
      <c r="B28" s="75" t="s">
        <v>40</v>
      </c>
      <c r="C28" s="76"/>
      <c r="D28" s="77"/>
      <c r="E28" s="17">
        <v>260000</v>
      </c>
      <c r="F28" s="16">
        <v>200000</v>
      </c>
      <c r="G28" s="36"/>
      <c r="H28" s="31"/>
      <c r="I28" s="31"/>
      <c r="J28" s="7"/>
      <c r="K28" s="12"/>
      <c r="L28" s="7"/>
      <c r="M28" s="7"/>
      <c r="N28" s="7"/>
      <c r="O28" s="7"/>
      <c r="P28" s="7"/>
    </row>
    <row r="29" spans="1:16" ht="12.75">
      <c r="A29" s="1" t="s">
        <v>22</v>
      </c>
      <c r="B29" s="69" t="s">
        <v>12</v>
      </c>
      <c r="C29" s="70"/>
      <c r="D29" s="71"/>
      <c r="E29" s="17">
        <v>2820175</v>
      </c>
      <c r="F29" s="16">
        <v>4895750</v>
      </c>
      <c r="G29" s="32"/>
      <c r="H29" s="31"/>
      <c r="I29" s="31"/>
      <c r="J29" s="7"/>
      <c r="K29" s="13"/>
      <c r="L29" s="7"/>
      <c r="M29" s="7"/>
      <c r="N29" s="7"/>
      <c r="O29" s="7"/>
      <c r="P29" s="7"/>
    </row>
    <row r="30" spans="1:16" ht="22.5" customHeight="1">
      <c r="A30" s="1" t="s">
        <v>27</v>
      </c>
      <c r="B30" s="66" t="s">
        <v>28</v>
      </c>
      <c r="C30" s="67"/>
      <c r="D30" s="68"/>
      <c r="E30" s="17">
        <v>4784825</v>
      </c>
      <c r="F30" s="16">
        <v>5836850</v>
      </c>
      <c r="G30" s="32"/>
      <c r="H30" s="31"/>
      <c r="I30" s="31"/>
      <c r="J30" s="7"/>
      <c r="K30" s="13"/>
      <c r="L30" s="7"/>
      <c r="M30" s="7"/>
      <c r="N30" s="7"/>
      <c r="O30" s="7"/>
      <c r="P30" s="7"/>
    </row>
    <row r="31" spans="1:16" ht="12.75">
      <c r="A31" s="2" t="s">
        <v>23</v>
      </c>
      <c r="B31" s="94" t="s">
        <v>9</v>
      </c>
      <c r="C31" s="95"/>
      <c r="D31" s="96"/>
      <c r="E31" s="6">
        <f>E32</f>
        <v>430929</v>
      </c>
      <c r="F31" s="37">
        <f>F32</f>
        <v>450500</v>
      </c>
      <c r="G31" s="33"/>
      <c r="H31" s="31"/>
      <c r="I31" s="31"/>
      <c r="J31" s="7"/>
      <c r="K31" s="12"/>
      <c r="L31" s="7"/>
      <c r="M31" s="7"/>
      <c r="N31" s="7"/>
      <c r="O31" s="7"/>
      <c r="P31" s="7"/>
    </row>
    <row r="32" spans="1:16" ht="23.25" customHeight="1">
      <c r="A32" s="1" t="s">
        <v>24</v>
      </c>
      <c r="B32" s="66" t="s">
        <v>10</v>
      </c>
      <c r="C32" s="67"/>
      <c r="D32" s="68"/>
      <c r="E32" s="16">
        <v>430929</v>
      </c>
      <c r="F32" s="16">
        <v>450500</v>
      </c>
      <c r="G32" s="32"/>
      <c r="H32" s="31"/>
      <c r="I32" s="31"/>
      <c r="J32" s="7"/>
      <c r="K32" s="13"/>
      <c r="L32" s="7"/>
      <c r="M32" s="7"/>
      <c r="N32" s="7"/>
      <c r="O32" s="7"/>
      <c r="P32" s="7"/>
    </row>
    <row r="33" spans="1:16" ht="12.75">
      <c r="A33" s="2" t="s">
        <v>25</v>
      </c>
      <c r="B33" s="94" t="s">
        <v>43</v>
      </c>
      <c r="C33" s="95"/>
      <c r="D33" s="96"/>
      <c r="E33" s="6">
        <f>E34</f>
        <v>6180000</v>
      </c>
      <c r="F33" s="37">
        <f>F34</f>
        <v>7074500</v>
      </c>
      <c r="G33" s="34"/>
      <c r="H33" s="31"/>
      <c r="I33" s="31"/>
      <c r="J33" s="7"/>
      <c r="K33" s="12"/>
      <c r="L33" s="7"/>
      <c r="M33" s="7"/>
      <c r="N33" s="7"/>
      <c r="O33" s="7"/>
      <c r="P33" s="7"/>
    </row>
    <row r="34" spans="1:16" ht="12.75">
      <c r="A34" s="1" t="s">
        <v>26</v>
      </c>
      <c r="B34" s="78" t="s">
        <v>11</v>
      </c>
      <c r="C34" s="78"/>
      <c r="D34" s="78"/>
      <c r="E34" s="16">
        <v>6180000</v>
      </c>
      <c r="F34" s="16">
        <v>7074500</v>
      </c>
      <c r="G34" s="32"/>
      <c r="H34" s="31"/>
      <c r="I34" s="31"/>
      <c r="J34" s="7"/>
      <c r="K34" s="13"/>
      <c r="L34" s="7"/>
      <c r="M34" s="7"/>
      <c r="N34" s="7"/>
      <c r="O34" s="7"/>
      <c r="P34" s="7"/>
    </row>
    <row r="35" spans="1:16" ht="12.75">
      <c r="A35" s="15" t="s">
        <v>37</v>
      </c>
      <c r="B35" s="97" t="s">
        <v>38</v>
      </c>
      <c r="C35" s="98"/>
      <c r="D35" s="99"/>
      <c r="E35" s="19">
        <f>E36</f>
        <v>0</v>
      </c>
      <c r="F35" s="38">
        <f>F36</f>
        <v>0</v>
      </c>
      <c r="G35" s="35"/>
      <c r="H35" s="31"/>
      <c r="I35" s="31"/>
      <c r="J35" s="7"/>
      <c r="K35" s="13"/>
      <c r="L35" s="7"/>
      <c r="M35" s="7"/>
      <c r="N35" s="7"/>
      <c r="O35" s="7"/>
      <c r="P35" s="7"/>
    </row>
    <row r="36" spans="1:16" ht="12.75">
      <c r="A36" s="21" t="s">
        <v>41</v>
      </c>
      <c r="B36" s="66" t="s">
        <v>42</v>
      </c>
      <c r="C36" s="67"/>
      <c r="D36" s="68"/>
      <c r="E36" s="17"/>
      <c r="F36" s="16"/>
      <c r="G36" s="32"/>
      <c r="H36" s="31"/>
      <c r="I36" s="31"/>
      <c r="J36" s="7"/>
      <c r="K36" s="13"/>
      <c r="L36" s="7"/>
      <c r="M36" s="7"/>
      <c r="N36" s="7"/>
      <c r="O36" s="7"/>
      <c r="P36" s="7"/>
    </row>
    <row r="37" spans="1:16" ht="12.75">
      <c r="A37" s="22" t="s">
        <v>44</v>
      </c>
      <c r="B37" s="93" t="s">
        <v>14</v>
      </c>
      <c r="C37" s="93"/>
      <c r="D37" s="93"/>
      <c r="E37" s="19">
        <f>E38</f>
        <v>200000</v>
      </c>
      <c r="F37" s="38">
        <f>F38</f>
        <v>230000</v>
      </c>
      <c r="G37" s="35"/>
      <c r="H37" s="31"/>
      <c r="I37" s="31"/>
      <c r="J37" s="7"/>
      <c r="K37" s="13"/>
      <c r="L37" s="7"/>
      <c r="M37" s="7"/>
      <c r="N37" s="7"/>
      <c r="O37" s="7"/>
      <c r="P37" s="7"/>
    </row>
    <row r="38" spans="1:16" ht="23.25" customHeight="1">
      <c r="A38" s="20" t="s">
        <v>59</v>
      </c>
      <c r="B38" s="78" t="s">
        <v>60</v>
      </c>
      <c r="C38" s="78"/>
      <c r="D38" s="78"/>
      <c r="E38" s="17">
        <v>200000</v>
      </c>
      <c r="F38" s="16">
        <v>230000</v>
      </c>
      <c r="G38" s="32"/>
      <c r="H38" s="31"/>
      <c r="I38" s="31"/>
      <c r="J38" s="7"/>
      <c r="K38" s="13"/>
      <c r="L38" s="7"/>
      <c r="M38" s="7"/>
      <c r="N38" s="7"/>
      <c r="O38" s="7"/>
      <c r="P38" s="7"/>
    </row>
    <row r="39" spans="1:16" ht="12.75">
      <c r="A39" s="2"/>
      <c r="B39" s="87" t="s">
        <v>13</v>
      </c>
      <c r="C39" s="88"/>
      <c r="D39" s="89"/>
      <c r="E39" s="5">
        <f>E12+E17+E19+E26+E31+E33+E37+E35+E23</f>
        <v>19630929</v>
      </c>
      <c r="F39" s="39">
        <f>F12+F17+F19+F26+F31+F33+F37+F35+F23</f>
        <v>23735800</v>
      </c>
      <c r="G39" s="33"/>
      <c r="H39" s="31"/>
      <c r="I39" s="31"/>
      <c r="J39" s="7"/>
      <c r="K39" s="13"/>
      <c r="L39" s="7"/>
      <c r="M39" s="7"/>
      <c r="N39" s="7"/>
      <c r="O39" s="7"/>
      <c r="P39" s="7"/>
    </row>
    <row r="40" spans="1:16" ht="12.75">
      <c r="A40" s="2"/>
      <c r="B40" s="87" t="s">
        <v>64</v>
      </c>
      <c r="C40" s="88"/>
      <c r="D40" s="89"/>
      <c r="E40" s="5">
        <v>4649071</v>
      </c>
      <c r="F40" s="39">
        <v>1000000</v>
      </c>
      <c r="G40" s="33"/>
      <c r="H40" s="31"/>
      <c r="I40" s="31"/>
      <c r="J40" s="7"/>
      <c r="K40" s="13"/>
      <c r="L40" s="7"/>
      <c r="M40" s="7"/>
      <c r="N40" s="7"/>
      <c r="O40" s="7"/>
      <c r="P40" s="7"/>
    </row>
    <row r="41" spans="1:16" ht="12.75">
      <c r="A41" s="2"/>
      <c r="B41" s="87" t="s">
        <v>13</v>
      </c>
      <c r="C41" s="88"/>
      <c r="D41" s="89"/>
      <c r="E41" s="5">
        <f>E39+E40</f>
        <v>24280000</v>
      </c>
      <c r="F41" s="5">
        <f>F39+F40</f>
        <v>24735800</v>
      </c>
      <c r="G41" s="33"/>
      <c r="H41" s="31"/>
      <c r="I41" s="31"/>
      <c r="J41" s="7"/>
      <c r="K41" s="13"/>
      <c r="L41" s="7"/>
      <c r="M41" s="7"/>
      <c r="N41" s="7"/>
      <c r="O41" s="7"/>
      <c r="P41" s="7"/>
    </row>
    <row r="42" spans="1:16" ht="12.75">
      <c r="A42" s="2"/>
      <c r="B42" s="90" t="s">
        <v>29</v>
      </c>
      <c r="C42" s="91"/>
      <c r="D42" s="92"/>
      <c r="E42" s="14">
        <v>59800</v>
      </c>
      <c r="F42" s="40">
        <v>115700</v>
      </c>
      <c r="G42" s="33"/>
      <c r="H42" s="31"/>
      <c r="I42" s="31"/>
      <c r="J42" s="7"/>
      <c r="K42" s="13"/>
      <c r="L42" s="7"/>
      <c r="M42" s="7"/>
      <c r="N42" s="7"/>
      <c r="O42" s="7"/>
      <c r="P42" s="7"/>
    </row>
    <row r="43" spans="1:16" ht="12.75">
      <c r="A43" s="7"/>
      <c r="B43" s="7"/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7"/>
      <c r="B44" s="7"/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  <c r="O44" s="7"/>
      <c r="P44" s="7"/>
    </row>
    <row r="45" spans="1:16" ht="12.75">
      <c r="A45" s="7"/>
      <c r="B45" s="7"/>
      <c r="C45" s="7"/>
      <c r="D45" s="7"/>
      <c r="E45" s="7"/>
      <c r="F45" s="7"/>
      <c r="G45" s="8"/>
      <c r="H45" s="7"/>
      <c r="I45" s="7"/>
      <c r="J45" s="7"/>
      <c r="K45" s="7"/>
      <c r="L45" s="7"/>
      <c r="M45" s="7"/>
      <c r="N45" s="7"/>
      <c r="O45" s="7"/>
      <c r="P45" s="7"/>
    </row>
  </sheetData>
  <sheetProtection/>
  <mergeCells count="36">
    <mergeCell ref="B40:D40"/>
    <mergeCell ref="B22:D22"/>
    <mergeCell ref="H1:H4"/>
    <mergeCell ref="E1:G3"/>
    <mergeCell ref="B11:D11"/>
    <mergeCell ref="B12:D12"/>
    <mergeCell ref="B13:D13"/>
    <mergeCell ref="B14:D14"/>
    <mergeCell ref="B16:D16"/>
    <mergeCell ref="B15:D15"/>
    <mergeCell ref="B17:D17"/>
    <mergeCell ref="B18:D18"/>
    <mergeCell ref="B19:D19"/>
    <mergeCell ref="B21:D21"/>
    <mergeCell ref="B20:D20"/>
    <mergeCell ref="B23:D23"/>
    <mergeCell ref="B24:D24"/>
    <mergeCell ref="B25:D25"/>
    <mergeCell ref="B26:D26"/>
    <mergeCell ref="B28:D28"/>
    <mergeCell ref="B34:D34"/>
    <mergeCell ref="B35:D35"/>
    <mergeCell ref="B29:D29"/>
    <mergeCell ref="B30:D30"/>
    <mergeCell ref="B31:D31"/>
    <mergeCell ref="B32:D32"/>
    <mergeCell ref="B41:D41"/>
    <mergeCell ref="B38:D38"/>
    <mergeCell ref="B42:D42"/>
    <mergeCell ref="A6:G6"/>
    <mergeCell ref="A7:G8"/>
    <mergeCell ref="B36:D36"/>
    <mergeCell ref="B37:D37"/>
    <mergeCell ref="B39:D39"/>
    <mergeCell ref="B33:D33"/>
    <mergeCell ref="B27:D27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2018-06-15T10:19:39Z</cp:lastPrinted>
  <dcterms:created xsi:type="dcterms:W3CDTF">2007-09-28T07:04:44Z</dcterms:created>
  <dcterms:modified xsi:type="dcterms:W3CDTF">2020-03-12T13:03:58Z</dcterms:modified>
  <cp:category/>
  <cp:version/>
  <cp:contentType/>
  <cp:contentStatus/>
</cp:coreProperties>
</file>